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showInkAnnotation="0" codeName="ThisWorkbook" autoCompressPictures="0"/>
  <mc:AlternateContent xmlns:mc="http://schemas.openxmlformats.org/markup-compatibility/2006">
    <mc:Choice Requires="x15">
      <x15ac:absPath xmlns:x15ac="http://schemas.microsoft.com/office/spreadsheetml/2010/11/ac" url="/Volumes/Partage_Interne/_INSTANCES/_COMMISSION TECHNIQUE/Formulaires CT/Canevas rapports financiers/Canevas rapport financier intermédiaire/AIDE/"/>
    </mc:Choice>
  </mc:AlternateContent>
  <xr:revisionPtr revIDLastSave="0" documentId="13_ncr:1_{D34779F0-379F-7E48-A169-6CADFA5BAC95}" xr6:coauthVersionLast="36" xr6:coauthVersionMax="36" xr10:uidLastSave="{00000000-0000-0000-0000-000000000000}"/>
  <bookViews>
    <workbookView xWindow="0" yWindow="480" windowWidth="25600" windowHeight="14660" tabRatio="760" xr2:uid="{00000000-000D-0000-FFFF-FFFF00000000}"/>
  </bookViews>
  <sheets>
    <sheet name="1.financier interm." sheetId="1" r:id="rId1"/>
    <sheet name="2.comp.budgétaire.interm." sheetId="4" r:id="rId2"/>
    <sheet name="3.financier interm." sheetId="7" r:id="rId3"/>
    <sheet name="4.financier interm." sheetId="2" r:id="rId4"/>
  </sheets>
  <definedNames>
    <definedName name="_xlnm.Print_Titles" localSheetId="1">'2.comp.budgétaire.interm.'!$6:$7</definedName>
    <definedName name="_xlnm.Print_Area" localSheetId="0">'1.financier interm.'!$A$1:$H$52</definedName>
    <definedName name="_xlnm.Print_Area" localSheetId="1">'2.comp.budgétaire.interm.'!$A$1:$K$63</definedName>
    <definedName name="_xlnm.Print_Area" localSheetId="2">'3.financier interm.'!$A$1:$H$49</definedName>
    <definedName name="_xlnm.Print_Area" localSheetId="3">'4.financier interm.'!$A$1:$G$27</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E46" i="7" l="1"/>
  <c r="E58" i="4"/>
  <c r="D37" i="1"/>
  <c r="G23" i="7"/>
  <c r="C60" i="4"/>
  <c r="G60" i="4" s="1"/>
  <c r="H60" i="4" s="1"/>
  <c r="G59" i="4"/>
  <c r="H59" i="4"/>
  <c r="G45" i="4"/>
  <c r="H45" i="4" s="1"/>
  <c r="G46" i="4"/>
  <c r="H46" i="4"/>
  <c r="G47" i="4"/>
  <c r="H47" i="4" s="1"/>
  <c r="F59" i="4"/>
  <c r="F52" i="4"/>
  <c r="F48" i="4"/>
  <c r="F41" i="4"/>
  <c r="F34" i="4"/>
  <c r="F31" i="4"/>
  <c r="F26" i="4"/>
  <c r="F56" i="4"/>
  <c r="F14" i="4"/>
  <c r="G35" i="7"/>
  <c r="C6" i="7"/>
  <c r="C7" i="7"/>
  <c r="C8" i="7"/>
  <c r="C9" i="7"/>
  <c r="C12" i="7" s="1"/>
  <c r="E12" i="7" s="1"/>
  <c r="C10" i="7"/>
  <c r="C5" i="7"/>
  <c r="D55" i="4"/>
  <c r="D52" i="4"/>
  <c r="D41" i="4"/>
  <c r="D34" i="4"/>
  <c r="D31" i="4"/>
  <c r="D26" i="4"/>
  <c r="D14" i="4"/>
  <c r="C55" i="4"/>
  <c r="B55" i="4"/>
  <c r="B52" i="4"/>
  <c r="C52" i="4"/>
  <c r="B48" i="4"/>
  <c r="C48" i="4"/>
  <c r="B41" i="4"/>
  <c r="C41" i="4"/>
  <c r="C34" i="4"/>
  <c r="B34" i="4"/>
  <c r="B56" i="4" s="1"/>
  <c r="C31" i="4"/>
  <c r="B31" i="4"/>
  <c r="C26" i="4"/>
  <c r="B26" i="4"/>
  <c r="C14" i="4"/>
  <c r="B14" i="4"/>
  <c r="I1" i="4"/>
  <c r="E1" i="4"/>
  <c r="B1" i="4"/>
  <c r="C56" i="4"/>
  <c r="C61" i="4" s="1"/>
  <c r="E21" i="1"/>
  <c r="E22" i="1"/>
  <c r="G21" i="1" s="1"/>
  <c r="G17" i="1"/>
  <c r="C37" i="1"/>
  <c r="D42" i="1"/>
  <c r="F42" i="1"/>
  <c r="D47" i="1"/>
  <c r="C51" i="1" s="1"/>
  <c r="F27" i="1"/>
  <c r="G12" i="7"/>
  <c r="G36" i="7" s="1"/>
  <c r="G20" i="7"/>
  <c r="E11" i="7"/>
  <c r="G1" i="2"/>
  <c r="G1" i="7"/>
  <c r="D1" i="2"/>
  <c r="D1" i="7"/>
  <c r="B1" i="7"/>
  <c r="B1" i="2"/>
  <c r="F13" i="7"/>
  <c r="G25" i="7"/>
  <c r="F37" i="1"/>
  <c r="G20" i="1"/>
  <c r="G19" i="1"/>
  <c r="G22" i="1"/>
  <c r="E60" i="4"/>
  <c r="G58" i="4"/>
  <c r="H58" i="4"/>
  <c r="F58" i="4"/>
  <c r="F60" i="4"/>
  <c r="G42" i="7" l="1"/>
  <c r="F61" i="4"/>
  <c r="C49" i="1"/>
  <c r="F36" i="7"/>
  <c r="F47" i="1"/>
  <c r="F51" i="1" s="1"/>
  <c r="G29" i="7" s="1"/>
  <c r="G31" i="7" s="1"/>
  <c r="G16" i="1"/>
  <c r="G18" i="1"/>
  <c r="G26" i="7"/>
  <c r="G30" i="7" s="1"/>
  <c r="E36" i="7" l="1"/>
  <c r="F39" i="7"/>
  <c r="E37" i="7" l="1"/>
  <c r="G37" i="7" s="1"/>
  <c r="E38" i="7"/>
  <c r="G38" i="7" s="1"/>
  <c r="G39" i="7" l="1"/>
  <c r="E39" i="7" l="1"/>
  <c r="I4" i="4" s="1"/>
  <c r="E39" i="4" l="1"/>
  <c r="G39" i="4" s="1"/>
  <c r="H39" i="4" s="1"/>
  <c r="E29" i="4"/>
  <c r="G29" i="4" s="1"/>
  <c r="H29" i="4" s="1"/>
  <c r="D46" i="4"/>
  <c r="E18" i="4"/>
  <c r="G18" i="4" s="1"/>
  <c r="H18" i="4" s="1"/>
  <c r="E20" i="4"/>
  <c r="G20" i="4" s="1"/>
  <c r="H20" i="4" s="1"/>
  <c r="E24" i="4"/>
  <c r="G24" i="4" s="1"/>
  <c r="H24" i="4" s="1"/>
  <c r="E11" i="4"/>
  <c r="G11" i="4" s="1"/>
  <c r="H11" i="4" s="1"/>
  <c r="E13" i="4"/>
  <c r="G13" i="4" s="1"/>
  <c r="H13" i="4" s="1"/>
  <c r="E12" i="4"/>
  <c r="G12" i="4" s="1"/>
  <c r="H12" i="4" s="1"/>
  <c r="E37" i="4"/>
  <c r="G37" i="4" s="1"/>
  <c r="H37" i="4" s="1"/>
  <c r="E36" i="4"/>
  <c r="E43" i="4"/>
  <c r="E25" i="4"/>
  <c r="G25" i="4" s="1"/>
  <c r="H25" i="4" s="1"/>
  <c r="E22" i="4"/>
  <c r="G22" i="4" s="1"/>
  <c r="H22" i="4" s="1"/>
  <c r="E40" i="4"/>
  <c r="G40" i="4" s="1"/>
  <c r="H40" i="4" s="1"/>
  <c r="E33" i="4"/>
  <c r="E9" i="4"/>
  <c r="E54" i="4"/>
  <c r="E50" i="4"/>
  <c r="D45" i="4"/>
  <c r="D48" i="4" s="1"/>
  <c r="D56" i="4" s="1"/>
  <c r="F41" i="7" s="1"/>
  <c r="E19" i="4"/>
  <c r="G19" i="4" s="1"/>
  <c r="H19" i="4" s="1"/>
  <c r="E21" i="4"/>
  <c r="G21" i="4" s="1"/>
  <c r="H21" i="4" s="1"/>
  <c r="E23" i="4"/>
  <c r="G23" i="4" s="1"/>
  <c r="H23" i="4" s="1"/>
  <c r="E16" i="4"/>
  <c r="D47" i="4"/>
  <c r="E51" i="4"/>
  <c r="G51" i="4" s="1"/>
  <c r="H51" i="4" s="1"/>
  <c r="E30" i="4"/>
  <c r="G30" i="4" s="1"/>
  <c r="H30" i="4" s="1"/>
  <c r="E17" i="4"/>
  <c r="G17" i="4" s="1"/>
  <c r="H17" i="4" s="1"/>
  <c r="E10" i="4"/>
  <c r="G10" i="4" s="1"/>
  <c r="H10" i="4" s="1"/>
  <c r="E38" i="4"/>
  <c r="G38" i="4" s="1"/>
  <c r="H38" i="4" s="1"/>
  <c r="E44" i="4"/>
  <c r="G44" i="4" s="1"/>
  <c r="H44" i="4" s="1"/>
  <c r="E28" i="4"/>
  <c r="G16" i="4" l="1"/>
  <c r="H16" i="4" s="1"/>
  <c r="E26" i="4"/>
  <c r="G26" i="4" s="1"/>
  <c r="H26" i="4" s="1"/>
  <c r="E48" i="4"/>
  <c r="G48" i="4" s="1"/>
  <c r="H48" i="4" s="1"/>
  <c r="G43" i="4"/>
  <c r="H43" i="4" s="1"/>
  <c r="G50" i="4"/>
  <c r="H50" i="4" s="1"/>
  <c r="E52" i="4"/>
  <c r="G52" i="4" s="1"/>
  <c r="H52" i="4" s="1"/>
  <c r="G36" i="4"/>
  <c r="H36" i="4" s="1"/>
  <c r="E41" i="4"/>
  <c r="G41" i="4" s="1"/>
  <c r="H41" i="4" s="1"/>
  <c r="E31" i="4"/>
  <c r="G31" i="4" s="1"/>
  <c r="H31" i="4" s="1"/>
  <c r="G28" i="4"/>
  <c r="H28" i="4" s="1"/>
  <c r="E55" i="4"/>
  <c r="G55" i="4" s="1"/>
  <c r="H55" i="4" s="1"/>
  <c r="G54" i="4"/>
  <c r="H54" i="4" s="1"/>
  <c r="G33" i="4"/>
  <c r="H33" i="4" s="1"/>
  <c r="E34" i="4"/>
  <c r="G34" i="4" s="1"/>
  <c r="H34" i="4" s="1"/>
  <c r="G9" i="4"/>
  <c r="H9" i="4" s="1"/>
  <c r="E14" i="4"/>
  <c r="G14" i="4" l="1"/>
  <c r="H14" i="4" s="1"/>
  <c r="E56" i="4"/>
  <c r="G41" i="7" l="1"/>
  <c r="E61" i="4"/>
  <c r="G61" i="4" s="1"/>
  <c r="H61" i="4" s="1"/>
  <c r="G56" i="4"/>
  <c r="G43" i="7" l="1"/>
  <c r="G45" i="7" s="1"/>
  <c r="E41" i="7"/>
  <c r="E42" i="7" s="1"/>
  <c r="F42" i="7" s="1"/>
  <c r="F43" i="7" s="1"/>
  <c r="E43" i="7" l="1"/>
  <c r="F45" i="7"/>
  <c r="F48" i="7" l="1"/>
  <c r="E45" i="7"/>
  <c r="F46" i="7"/>
  <c r="G46" i="7" s="1"/>
  <c r="G48" i="7" l="1"/>
  <c r="G47" i="7"/>
</calcChain>
</file>

<file path=xl/sharedStrings.xml><?xml version="1.0" encoding="utf-8"?>
<sst xmlns="http://schemas.openxmlformats.org/spreadsheetml/2006/main" count="252" uniqueCount="218">
  <si>
    <t>CHF</t>
  </si>
  <si>
    <t>REMARQUES</t>
  </si>
  <si>
    <t>Période du rapport:</t>
  </si>
  <si>
    <t xml:space="preserve">Du: </t>
  </si>
  <si>
    <t xml:space="preserve">Période réelle et complète du projet: </t>
  </si>
  <si>
    <t>Provenance bailleurs</t>
  </si>
  <si>
    <t>Brut</t>
  </si>
  <si>
    <t>Bailleurs</t>
  </si>
  <si>
    <t xml:space="preserve">Pays principal: </t>
  </si>
  <si>
    <t>Taux</t>
  </si>
  <si>
    <t>au:</t>
  </si>
  <si>
    <t xml:space="preserve">au: </t>
  </si>
  <si>
    <t>b) Fonds reçus de la FGC:</t>
  </si>
  <si>
    <t>+</t>
  </si>
  <si>
    <t>%</t>
  </si>
  <si>
    <t>Pays:</t>
  </si>
  <si>
    <t xml:space="preserve">Pays: </t>
  </si>
  <si>
    <t>1. PERSONNEL PROJET TERRAIN</t>
  </si>
  <si>
    <t xml:space="preserve">Total 5 =  </t>
  </si>
  <si>
    <t xml:space="preserve">Bref intitulé du projet: </t>
  </si>
  <si>
    <t xml:space="preserve">Ref.projet FGC: </t>
  </si>
  <si>
    <t>Ref. phase précédente:</t>
  </si>
  <si>
    <t>Ref. phase suivante:</t>
  </si>
  <si>
    <t xml:space="preserve">Total 7 =  </t>
  </si>
  <si>
    <t>Expliquer écarts importants (+/=10%)</t>
  </si>
  <si>
    <t xml:space="preserve">Genève, le </t>
  </si>
  <si>
    <t>Nom/Statut</t>
  </si>
  <si>
    <t>Organisation Membre (OM):</t>
  </si>
  <si>
    <t xml:space="preserve">OM:  </t>
  </si>
  <si>
    <t xml:space="preserve">No. référence projet:  </t>
  </si>
  <si>
    <t xml:space="preserve">No référence projet: </t>
  </si>
  <si>
    <t xml:space="preserve">OM: </t>
  </si>
  <si>
    <t xml:space="preserve">Total 6 =  </t>
  </si>
  <si>
    <t xml:space="preserve">Total 1 = </t>
  </si>
  <si>
    <t xml:space="preserve">Total 2 = </t>
  </si>
  <si>
    <t xml:space="preserve">Total 3 = </t>
  </si>
  <si>
    <t xml:space="preserve">Total 4 = </t>
  </si>
  <si>
    <t xml:space="preserve">Taux de change réel utilisé 1 CHF* = </t>
  </si>
  <si>
    <t>LOC</t>
  </si>
  <si>
    <t>c) Autres bailleurs</t>
  </si>
  <si>
    <t>d) Fronds propres OM</t>
  </si>
  <si>
    <t>Première année</t>
  </si>
  <si>
    <t>Deuxième année</t>
  </si>
  <si>
    <t>Dates réception</t>
  </si>
  <si>
    <t>Net</t>
  </si>
  <si>
    <t>REMARQUE: CONTRAIREMENT A ANCIENNE VERSION, POUR FRAIS GENERAUX, LE CALCUL EST FAIT SUR LE MONTANT EFFECTIVEMENT DEPENSE ET NON SUR LES MONTANT ENVOYE. - PLUS EQUITABLE, MAIS EST-CE PLUS DIFFICILE A CALCULER POUR LES OM?</t>
  </si>
  <si>
    <t>Montant (CHF)</t>
  </si>
  <si>
    <t>Dates dépenses</t>
  </si>
  <si>
    <t xml:space="preserve">                                                    </t>
  </si>
  <si>
    <t xml:space="preserve">Total 9 = </t>
  </si>
  <si>
    <t>Contribution FGC</t>
  </si>
  <si>
    <t>Participation de l'OM requérante</t>
  </si>
  <si>
    <t>Montants nets</t>
  </si>
  <si>
    <t xml:space="preserve">Contributions totales planifiées </t>
  </si>
  <si>
    <t>Pour la période du:</t>
  </si>
  <si>
    <t xml:space="preserve">TOTAL 5a) =  </t>
  </si>
  <si>
    <t xml:space="preserve">TOTAL 5b) =  </t>
  </si>
  <si>
    <t xml:space="preserve">TOTAL 5c ) =  </t>
  </si>
  <si>
    <t>- Total fonds justifiés en CH (= Total pt. 5):</t>
  </si>
  <si>
    <t xml:space="preserve">6. SOLDE DISPONIBLE CHEZ L'OM (EN CHF) </t>
  </si>
  <si>
    <t>-</t>
  </si>
  <si>
    <t>Ecart de change</t>
  </si>
  <si>
    <t xml:space="preserve">Taux de change initial et devise: 1 CHF = </t>
  </si>
  <si>
    <t xml:space="preserve">Participation locale </t>
  </si>
  <si>
    <t>Période réelle financement FGC 
(si différente période complète projet):</t>
  </si>
  <si>
    <t xml:space="preserve">Période du projet selon dossier initial: </t>
  </si>
  <si>
    <t>Rappel de % cofinancement min. fixé par la FGC pour le projet:</t>
  </si>
  <si>
    <t>Total fonds reçus de la FGC =</t>
  </si>
  <si>
    <t xml:space="preserve">Total fonds reçus autres bailleurs en CH = </t>
  </si>
  <si>
    <t>Total fonds propres OM =</t>
  </si>
  <si>
    <t>Frais prélevés d'indemnités de suivi de projet financés par la FGC sur sa contribution</t>
  </si>
  <si>
    <t>Eventuels frais prélevés d'indemnités de suivi de projet financés par les autres contributions</t>
  </si>
  <si>
    <t xml:space="preserve">Montant net total reçu par l'OM ( = Total fonds net pt 3 ):    </t>
  </si>
  <si>
    <t xml:space="preserve">= SOLDE DISPONIBLE CHEZ L'OM:  </t>
  </si>
  <si>
    <t>9. REMARQUES</t>
  </si>
  <si>
    <t>Montant en CHF</t>
  </si>
  <si>
    <t>Remarques éventuelles</t>
  </si>
  <si>
    <t>Mois et année prévus pour l'envoi</t>
  </si>
  <si>
    <t>FORMULES AUTOMATIQUES SUR LES CASES POINTILLÉES: Ne pas remplir mais vérifier</t>
  </si>
  <si>
    <t xml:space="preserve">1. PÉRIODE </t>
  </si>
  <si>
    <t>2. PLAN DE FINANCEMENT planifié sur budget total du projet</t>
  </si>
  <si>
    <t>Contributions totales des autres bailleurs</t>
  </si>
  <si>
    <t>3. RÉCAPITULATIF DES FONDS REÇUS PAR L'OM (en CHF)</t>
  </si>
  <si>
    <t>a) Solde FGC de la phase précédente (Réf. projet):</t>
  </si>
  <si>
    <t>Dates Réception</t>
  </si>
  <si>
    <t>TOTAL FONDS NETS REÇUS PAR L'OM =</t>
  </si>
  <si>
    <t>4. COMPARAISON BUDGÉTAIRE</t>
  </si>
  <si>
    <t>DÉSIGNATION</t>
  </si>
  <si>
    <t>ÉCARTS</t>
  </si>
  <si>
    <t>Dépenses en Suisse ou directes par l'OM</t>
  </si>
  <si>
    <t>9. INDEMNITÉS DE SUIVI DE PROJET</t>
  </si>
  <si>
    <r>
      <t xml:space="preserve">DÉPENSES TOTALES POUR LE PROJET </t>
    </r>
    <r>
      <rPr>
        <b/>
        <sz val="9"/>
        <rFont val="Arial"/>
        <family val="2"/>
      </rPr>
      <t/>
    </r>
  </si>
  <si>
    <t xml:space="preserve">7.1. Imprévus financés par la FGC </t>
  </si>
  <si>
    <t xml:space="preserve">Total 8 =  </t>
  </si>
  <si>
    <t>a) Envoi de fonds sur le terrain</t>
  </si>
  <si>
    <t xml:space="preserve">c) Frais prélevés d'indemnités de suivi de projet </t>
  </si>
  <si>
    <t xml:space="preserve"> = TOTAL FONDS JUSTIFIÉS EN SUISSE (5a+5b+5c):</t>
  </si>
  <si>
    <t xml:space="preserve">(Solde FGC phase précédente sur terrain </t>
  </si>
  <si>
    <t>+ Fonds reçus provenant de l'OM (= total 5a)</t>
  </si>
  <si>
    <t>=</t>
  </si>
  <si>
    <t>(Total frais projet terrain ( =A dans comparaison budgétaire)</t>
  </si>
  <si>
    <t>= Total dépenses terrain sur frais projet terrain</t>
  </si>
  <si>
    <t>Solde</t>
  </si>
  <si>
    <t>Êventuel ajust. solde CHF sur taux dernier envoi (cf tableau 5a)</t>
  </si>
  <si>
    <t xml:space="preserve"> = SOLDE DISPONIBLE CHEZ LE PARTENAIRE:</t>
  </si>
  <si>
    <t xml:space="preserve">8. PRÉVISIONS ENVOIS DE FONDS AU PARTENAIRE POUR LES SIX PROCHAINS MOIS </t>
  </si>
  <si>
    <t>Signature chargé(e) de projet ou responsable engageant l'OM:</t>
  </si>
  <si>
    <t>Montants bruts reçus en monnaie locale (LOC)</t>
  </si>
  <si>
    <t>Montants envoyés en CHF</t>
  </si>
  <si>
    <t>TOTAL FONDS BRUTS REÇUS PAR L'OM =</t>
  </si>
  <si>
    <t>* Indiquer la valeur de 1CHF en monnaie locale sans mettre la devise (par ex.: 1CHF =600)/ Le taux de change devrait être le taux effectif des fonds obtenus sur le terrain (au pt.7 onglet3).
**Indiquer les éventuels frais de terrain financés par d'autres bailleurs mais ne pouvant être considérés pour financement de la FGC</t>
  </si>
  <si>
    <t xml:space="preserve">Taux de change effectif sur tous les envois:       </t>
  </si>
  <si>
    <t>* Le taux effectif des fonds obtenus sur le terrain devrait être celui repris pour conversion des dépenses en CHF dans la comparaison budgétaire</t>
  </si>
  <si>
    <t>Période financement FGC selon dossier inital
(si différente période complète projet):</t>
  </si>
  <si>
    <r>
      <t xml:space="preserve">Période de la comparaison budgétaire </t>
    </r>
    <r>
      <rPr>
        <b/>
        <sz val="8"/>
        <color theme="1"/>
        <rFont val="Calibri"/>
        <family val="2"/>
      </rPr>
      <t>du</t>
    </r>
    <r>
      <rPr>
        <sz val="8"/>
        <color theme="1"/>
        <rFont val="Calibri"/>
        <family val="2"/>
      </rPr>
      <t xml:space="preserve">: </t>
    </r>
  </si>
  <si>
    <r>
      <t xml:space="preserve">2. ACTIVITÉS </t>
    </r>
    <r>
      <rPr>
        <sz val="8"/>
        <rFont val="Calibri"/>
        <family val="2"/>
      </rPr>
      <t>(recherche, formations, sensibilisation, outils de communication, etc.)</t>
    </r>
  </si>
  <si>
    <r>
      <t xml:space="preserve">3. INFRASTRUCTURES ET ÉQUIPEMENTS </t>
    </r>
    <r>
      <rPr>
        <sz val="8"/>
        <rFont val="Calibri"/>
        <family val="2"/>
      </rPr>
      <t xml:space="preserve">(construction, réhabilitation, véhicules, materiel bureau, etc.) </t>
    </r>
  </si>
  <si>
    <r>
      <t>4. INSTRUMENTS ÉCONOMIQUES</t>
    </r>
    <r>
      <rPr>
        <sz val="8"/>
        <rFont val="Calibri"/>
        <family val="2"/>
      </rPr>
      <t xml:space="preserve"> (Fonds de roulement, micro-crédits, etc.)</t>
    </r>
  </si>
  <si>
    <r>
      <t xml:space="preserve">5. FONCTIONNEMENT TERRAIN </t>
    </r>
    <r>
      <rPr>
        <sz val="8"/>
        <rFont val="Calibri"/>
        <family val="2"/>
      </rPr>
      <t>(loyer bureau, frais informatiques, frais bancaires, assurances, entretien véhicules, carburant, etc.)</t>
    </r>
  </si>
  <si>
    <t>DÉPENSES  SUR PÉRIODE PRÉSENTÉE DU PROJET  
(dont dépenses directes en Suisse)</t>
  </si>
  <si>
    <r>
      <t>7.2. Imprévus financés par d'autres ba</t>
    </r>
    <r>
      <rPr>
        <sz val="8"/>
        <color theme="1"/>
        <rFont val="Calibri"/>
        <family val="2"/>
      </rPr>
      <t>illeurs</t>
    </r>
  </si>
  <si>
    <r>
      <t xml:space="preserve">TOTAL FRAIS PROJET TERRAIN  </t>
    </r>
    <r>
      <rPr>
        <b/>
        <sz val="8"/>
        <rFont val="Calibri"/>
        <family val="2"/>
      </rPr>
      <t>(A)</t>
    </r>
  </si>
  <si>
    <r>
      <t xml:space="preserve">9.1.Frais d'indemnités de suivi de projet demandés à la FGC sur sa contribution </t>
    </r>
    <r>
      <rPr>
        <sz val="8"/>
        <color theme="1"/>
        <rFont val="Calibri"/>
        <family val="2"/>
      </rPr>
      <t xml:space="preserve"> </t>
    </r>
  </si>
  <si>
    <r>
      <t>9.2. Eventuels frais d'indemnités de suivi de projets octroyés par les autres contributions</t>
    </r>
    <r>
      <rPr>
        <sz val="8"/>
        <rFont val="Calibri"/>
        <family val="2"/>
      </rPr>
      <t xml:space="preserve"> </t>
    </r>
  </si>
  <si>
    <r>
      <t xml:space="preserve">6. SUIVI, ÉVALUATION, CONTRÔLE </t>
    </r>
    <r>
      <rPr>
        <sz val="8"/>
        <rFont val="Calibri"/>
        <family val="2"/>
      </rPr>
      <t>(frais de mission, évaluation, capitalisation, audit financier)</t>
    </r>
  </si>
  <si>
    <t>7. IMPRÉVUS</t>
  </si>
  <si>
    <t>8. AUTRES FRAIS NON FINANCÉS PAR LA FGC</t>
  </si>
  <si>
    <t>Autres financements sur le terrain (préciser)</t>
  </si>
  <si>
    <t>+ Participation locale</t>
  </si>
  <si>
    <t>+ Autres financements sur le terrain)</t>
  </si>
  <si>
    <r>
      <t xml:space="preserve">5. FONDS JUSTIFIÉS EN SUISSE </t>
    </r>
    <r>
      <rPr>
        <sz val="8"/>
        <color theme="1"/>
        <rFont val="Calibri"/>
        <family val="2"/>
      </rPr>
      <t xml:space="preserve">(Versements depuis la Suisse et dépenses en Suisse) </t>
    </r>
  </si>
  <si>
    <t>Dates envois</t>
  </si>
  <si>
    <t>Désignation des dépenses</t>
  </si>
  <si>
    <r>
      <t xml:space="preserve">7. SITUATION CHEZ LE PARTENAIRE </t>
    </r>
    <r>
      <rPr>
        <b/>
        <sz val="8"/>
        <color rgb="FFFF0000"/>
        <rFont val="Calibri"/>
        <family val="2"/>
      </rPr>
      <t>(seules les cellules blanches sont à compléter. Les cellules pointillées se complètent automatiquement)</t>
    </r>
  </si>
  <si>
    <r>
      <t xml:space="preserve">= Total fonds obtenus sur terrain* </t>
    </r>
    <r>
      <rPr>
        <sz val="8"/>
        <color theme="1"/>
        <rFont val="Calibri"/>
        <family val="2"/>
      </rPr>
      <t>=</t>
    </r>
    <r>
      <rPr>
        <b/>
        <sz val="8"/>
        <color theme="1"/>
        <rFont val="Calibri"/>
        <family val="2"/>
      </rPr>
      <t xml:space="preserve"> </t>
    </r>
  </si>
  <si>
    <r>
      <t>b) Dépenses directes faites en Suisse</t>
    </r>
    <r>
      <rPr>
        <sz val="8"/>
        <color theme="1"/>
        <rFont val="Calibri"/>
        <family val="2"/>
      </rPr>
      <t>* (les justificatifs de ces dépenses devront être envoyés à la FGC avec le rapport final)</t>
    </r>
  </si>
  <si>
    <t>IMPRIMER CETTE PAGE EN MODE PAYSAGE</t>
  </si>
  <si>
    <r>
      <t xml:space="preserve">Net 
</t>
    </r>
    <r>
      <rPr>
        <sz val="9"/>
        <color theme="1"/>
        <rFont val="Calibri"/>
        <family val="2"/>
      </rPr>
      <t>(Diff.= fds info)</t>
    </r>
  </si>
  <si>
    <t>La Terre est ronde</t>
  </si>
  <si>
    <t>Réduction de la violence genre</t>
  </si>
  <si>
    <t>Nicaragua</t>
  </si>
  <si>
    <t>21-85</t>
  </si>
  <si>
    <t>18-73</t>
  </si>
  <si>
    <t>/</t>
  </si>
  <si>
    <t>01.01.2021</t>
  </si>
  <si>
    <t>31.12.2021</t>
  </si>
  <si>
    <t>01.03.2021</t>
  </si>
  <si>
    <t>31.02.2024</t>
  </si>
  <si>
    <t>31.02.2023</t>
  </si>
  <si>
    <t>DDC</t>
  </si>
  <si>
    <t>24.04.2021</t>
  </si>
  <si>
    <t>EGEN</t>
  </si>
  <si>
    <t>17.06.2021</t>
  </si>
  <si>
    <t>VERS</t>
  </si>
  <si>
    <t>ONEX</t>
  </si>
  <si>
    <t>10.10.2021</t>
  </si>
  <si>
    <t>02.02.2022</t>
  </si>
  <si>
    <t>LANC</t>
  </si>
  <si>
    <t>25.03.2021</t>
  </si>
  <si>
    <t>02.10.2023</t>
  </si>
  <si>
    <t>BERN</t>
  </si>
  <si>
    <t>1.1.Coordinateur projet</t>
  </si>
  <si>
    <t>1.2. Travailleur social</t>
  </si>
  <si>
    <t>1.3. Psychologue</t>
  </si>
  <si>
    <t>1.5. Comptable (50%)</t>
  </si>
  <si>
    <t>2.1. Atelier de formation sur problématique genre auprès des opérateurs de justice</t>
  </si>
  <si>
    <t>2.2. Formation professionnelle pour 10 bénéficaires</t>
  </si>
  <si>
    <t>2.3.10 ateliers de formation sur le genre pour 20 participants</t>
  </si>
  <si>
    <t>2.4. 12 ateliers de nouvelle masculinité.</t>
  </si>
  <si>
    <t>2.5. 15 ateliers de formation en micro-commerce</t>
  </si>
  <si>
    <t>2.6. 4 ateliers de formateurs en micro-commerce</t>
  </si>
  <si>
    <t>2.7. Activités de sensibilisation</t>
  </si>
  <si>
    <t>2.8. 15 sessions de groupe thérapeutiques de sensibilisation sur les questions genre</t>
  </si>
  <si>
    <t>2.9. 1 foire de sensibilisation et d'information</t>
  </si>
  <si>
    <t>2.10. Matériel publicitaire</t>
  </si>
  <si>
    <t>3.1. Equipement pour la mise en œuvre de 10 micro-commerces</t>
  </si>
  <si>
    <t>3.2.Deux ordinateurs</t>
  </si>
  <si>
    <t>3.3. Deux motos</t>
  </si>
  <si>
    <t>4.1.Fonds de micro-crédit</t>
  </si>
  <si>
    <t>5.1. Loyer bureau, charges</t>
  </si>
  <si>
    <t>5.2.Fournitures de bureau</t>
  </si>
  <si>
    <t>5.3.Frais informatiques</t>
  </si>
  <si>
    <t>5.5. Assurances motos</t>
  </si>
  <si>
    <t>5.4. Entretien motos</t>
  </si>
  <si>
    <t>6.1. Evaluation externe</t>
  </si>
  <si>
    <t>6.2. Audit</t>
  </si>
  <si>
    <t>6.3. Frais avion missions</t>
  </si>
  <si>
    <t>6.4. Frais visa</t>
  </si>
  <si>
    <t>6.5.Per diem missions</t>
  </si>
  <si>
    <t>8.1.Bourse d'étude coordinateur pour formation genre</t>
  </si>
  <si>
    <t>1.4. Formateur en micro-commerce (mandat)</t>
  </si>
  <si>
    <t xml:space="preserve">Retard dans la formation (sera fait en année 3) </t>
  </si>
  <si>
    <t>Coûts de salle et matériel moins élevé que prévu</t>
  </si>
  <si>
    <t>1 seul atelier organisé - repoussé à année 3</t>
  </si>
  <si>
    <t>frais de transports pour participants plus élevé que prévu</t>
  </si>
  <si>
    <t>Plus de matériel imprimé pour plus grande distribution</t>
  </si>
  <si>
    <t>02.03.2021</t>
  </si>
  <si>
    <t>05.03.2021</t>
  </si>
  <si>
    <t>01.04.2021</t>
  </si>
  <si>
    <t>25.06.2021</t>
  </si>
  <si>
    <t>10.12.2021</t>
  </si>
  <si>
    <t>Visa mission année 1</t>
  </si>
  <si>
    <t>Avion mission année 1</t>
  </si>
  <si>
    <t>19.07.2021</t>
  </si>
  <si>
    <t>15.10.2021</t>
  </si>
  <si>
    <t>03.03.2022</t>
  </si>
  <si>
    <t>06.08.2022</t>
  </si>
  <si>
    <t>Formations repoussées à l'année 3</t>
  </si>
  <si>
    <t>Per diem mission 1</t>
  </si>
  <si>
    <t>Fondation non à la violence</t>
  </si>
  <si>
    <t>Autres bailleurs de fonds en Suisse (Fondation Non à la violence)</t>
  </si>
  <si>
    <t>coûts sous estimés</t>
  </si>
  <si>
    <t>38.27 NIO</t>
  </si>
  <si>
    <t>RAPPORT FINANCIER INTERMÉDIAIRE NO 2</t>
  </si>
  <si>
    <t>octobre 2023</t>
  </si>
  <si>
    <r>
      <t>BUDGET INITIAL APPROUVÉ POUR LA PÉRIODE DU RAPPORT</t>
    </r>
    <r>
      <rPr>
        <sz val="8"/>
        <color theme="1"/>
        <rFont val="Calibri"/>
        <family val="2"/>
      </rPr>
      <t>(année 1/</t>
    </r>
    <r>
      <rPr>
        <u/>
        <sz val="8"/>
        <color theme="1"/>
        <rFont val="Calibri"/>
        <family val="2"/>
      </rPr>
      <t>années 1&amp;2</t>
    </r>
    <r>
      <rPr>
        <sz val="8"/>
        <color theme="1"/>
        <rFont val="Calibri"/>
        <family val="2"/>
      </rPr>
      <t>)</t>
    </r>
  </si>
  <si>
    <t>-Dépenses directes en Suisse par l'OM sur total frais projet terrain)</t>
  </si>
  <si>
    <t>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</si>
</sst>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_C_H_F"/>
    <numFmt numFmtId="165" formatCode="0.0%"/>
    <numFmt numFmtId="166" formatCode="#,##0.0000"/>
  </numFmts>
  <fonts count="37">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b/>
      <sz val="9"/>
      <name val="Arial"/>
      <family val="2"/>
    </font>
    <font>
      <sz val="8"/>
      <color theme="1"/>
      <name val="Calibri"/>
      <family val="2"/>
    </font>
    <font>
      <b/>
      <sz val="8"/>
      <color theme="1"/>
      <name val="Calibri"/>
      <family val="2"/>
    </font>
    <font>
      <b/>
      <sz val="8"/>
      <color rgb="FFFF0000"/>
      <name val="Calibri"/>
      <family val="2"/>
    </font>
    <font>
      <sz val="8"/>
      <color rgb="FFFF0000"/>
      <name val="Calibri"/>
      <family val="2"/>
    </font>
    <font>
      <b/>
      <sz val="8"/>
      <name val="Calibri"/>
      <family val="2"/>
    </font>
    <font>
      <sz val="9"/>
      <color theme="1"/>
      <name val="Calibri"/>
      <family val="2"/>
    </font>
    <font>
      <sz val="8"/>
      <name val="Calibri"/>
      <family val="2"/>
    </font>
    <font>
      <b/>
      <sz val="8"/>
      <color theme="0"/>
      <name val="Calibri"/>
      <family val="2"/>
    </font>
    <font>
      <b/>
      <sz val="8"/>
      <color rgb="FF222222"/>
      <name val="Calibri"/>
      <family val="2"/>
    </font>
    <font>
      <b/>
      <i/>
      <sz val="8"/>
      <name val="Calibri"/>
      <family val="2"/>
    </font>
    <font>
      <b/>
      <i/>
      <sz val="8"/>
      <color theme="1"/>
      <name val="Calibri"/>
      <family val="2"/>
    </font>
    <font>
      <b/>
      <u/>
      <sz val="8"/>
      <color theme="1"/>
      <name val="Calibri"/>
      <family val="2"/>
    </font>
    <font>
      <b/>
      <sz val="8"/>
      <color rgb="FF000000"/>
      <name val="Calibri"/>
      <family val="2"/>
    </font>
    <font>
      <sz val="8"/>
      <color rgb="FF1E1E1E"/>
      <name val="Calibri"/>
      <family val="2"/>
    </font>
    <font>
      <sz val="8"/>
      <color rgb="FF222222"/>
      <name val="Calibri"/>
      <family val="2"/>
    </font>
    <font>
      <b/>
      <sz val="12"/>
      <name val="Calibri"/>
      <family val="2"/>
    </font>
    <font>
      <b/>
      <sz val="12"/>
      <color theme="1"/>
      <name val="Calibri"/>
      <family val="2"/>
    </font>
    <font>
      <sz val="8"/>
      <color rgb="FF000000"/>
      <name val="Calibri"/>
      <family val="2"/>
    </font>
    <font>
      <u/>
      <sz val="8"/>
      <color theme="1"/>
      <name val="Calibri"/>
      <family val="2"/>
    </font>
    <font>
      <u/>
      <sz val="8"/>
      <name val="Calibri"/>
      <family val="2"/>
    </font>
    <font>
      <b/>
      <sz val="8"/>
      <color theme="0" tint="-0.34998626667073579"/>
      <name val="Calibri"/>
      <family val="2"/>
    </font>
    <font>
      <sz val="8"/>
      <color theme="0" tint="-0.34998626667073579"/>
      <name val="Calibri"/>
      <family val="2"/>
    </font>
    <font>
      <b/>
      <sz val="7"/>
      <color theme="0" tint="-0.34998626667073579"/>
      <name val="Calibri"/>
      <family val="2"/>
    </font>
    <font>
      <sz val="7"/>
      <color theme="0" tint="-0.34998626667073579"/>
      <name val="Calibri"/>
      <family val="2"/>
    </font>
    <font>
      <b/>
      <u/>
      <sz val="9"/>
      <color theme="1"/>
      <name val="Calibri"/>
      <family val="2"/>
    </font>
    <font>
      <b/>
      <sz val="9"/>
      <color theme="1"/>
      <name val="Calibri"/>
      <family val="2"/>
    </font>
    <font>
      <b/>
      <sz val="9"/>
      <color rgb="FFFF0000"/>
      <name val="Calibri"/>
      <family val="2"/>
    </font>
    <font>
      <sz val="9"/>
      <color rgb="FFFF0000"/>
      <name val="Calibri"/>
      <family val="2"/>
    </font>
    <font>
      <sz val="9"/>
      <color rgb="FF000000"/>
      <name val="Calibri"/>
      <family val="2"/>
    </font>
    <font>
      <b/>
      <sz val="9"/>
      <name val="Calibri"/>
      <family val="2"/>
    </font>
    <font>
      <b/>
      <sz val="9"/>
      <color rgb="FF000000"/>
      <name val="Calibri"/>
      <family val="2"/>
    </font>
    <font>
      <b/>
      <sz val="8"/>
      <color rgb="FF1E1E1E"/>
      <name val="Calibri"/>
      <family val="2"/>
    </font>
  </fonts>
  <fills count="4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gray0625">
        <fgColor theme="0" tint="-0.34998626667073579"/>
        <bgColor theme="0"/>
      </patternFill>
    </fill>
    <fill>
      <patternFill patternType="solid">
        <fgColor theme="0" tint="-4.9989318521683403E-2"/>
        <bgColor theme="0" tint="-4.9989318521683403E-2"/>
      </patternFill>
    </fill>
    <fill>
      <patternFill patternType="gray0625">
        <fgColor theme="0" tint="-0.24994659260841701"/>
        <bgColor indexed="65"/>
      </patternFill>
    </fill>
    <fill>
      <patternFill patternType="gray0625">
        <fgColor theme="0" tint="-0.24994659260841701"/>
        <bgColor theme="0" tint="-4.9989318521683403E-2"/>
      </patternFill>
    </fill>
    <fill>
      <patternFill patternType="gray0625">
        <fgColor theme="0" tint="-0.24994659260841701"/>
        <bgColor theme="0"/>
      </patternFill>
    </fill>
    <fill>
      <patternFill patternType="solid">
        <fgColor theme="4" tint="0.59999389629810485"/>
        <bgColor indexed="64"/>
      </patternFill>
    </fill>
    <fill>
      <patternFill patternType="solid">
        <fgColor auto="1"/>
        <bgColor indexed="64"/>
      </patternFill>
    </fill>
    <fill>
      <patternFill patternType="gray0625">
        <fgColor theme="0" tint="-0.249977111117893"/>
        <bgColor indexed="65"/>
      </patternFill>
    </fill>
    <fill>
      <patternFill patternType="solid">
        <fgColor theme="6" tint="0.79998168889431442"/>
        <bgColor indexed="64"/>
      </patternFill>
    </fill>
    <fill>
      <patternFill patternType="solid">
        <fgColor theme="6" tint="0.39997558519241921"/>
        <bgColor theme="6" tint="-0.249977111117893"/>
      </patternFill>
    </fill>
    <fill>
      <patternFill patternType="solid">
        <fgColor theme="6" tint="0.79998168889431442"/>
        <bgColor theme="4"/>
      </patternFill>
    </fill>
    <fill>
      <patternFill patternType="gray0625">
        <fgColor theme="0" tint="-0.249977111117893"/>
        <bgColor theme="6" tint="0.79998168889431442"/>
      </patternFill>
    </fill>
    <fill>
      <patternFill patternType="solid">
        <fgColor theme="6" tint="0.79998168889431442"/>
        <bgColor theme="0"/>
      </patternFill>
    </fill>
    <fill>
      <patternFill patternType="gray0625">
        <fgColor theme="0" tint="-0.249977111117893"/>
        <bgColor theme="0" tint="-4.9989318521683403E-2"/>
      </patternFill>
    </fill>
    <fill>
      <patternFill patternType="gray0625">
        <fgColor rgb="FFBFBFBF"/>
      </patternFill>
    </fill>
    <fill>
      <patternFill patternType="gray0625">
        <fgColor theme="0" tint="-0.249977111117893"/>
        <bgColor theme="0"/>
      </patternFill>
    </fill>
    <fill>
      <patternFill patternType="solid">
        <fgColor theme="0"/>
        <bgColor theme="0" tint="-0.249977111117893"/>
      </patternFill>
    </fill>
    <fill>
      <patternFill patternType="solid">
        <fgColor indexed="65"/>
        <bgColor theme="0" tint="-0.249977111117893"/>
      </patternFill>
    </fill>
    <fill>
      <patternFill patternType="gray0625">
        <fgColor theme="0" tint="-0.249977111117893"/>
        <bgColor theme="4" tint="0.79998168889431442"/>
      </patternFill>
    </fill>
    <fill>
      <patternFill patternType="solid">
        <fgColor indexed="65"/>
        <bgColor theme="0"/>
      </patternFill>
    </fill>
    <fill>
      <patternFill patternType="gray0625">
        <fgColor theme="0"/>
      </patternFill>
    </fill>
    <fill>
      <patternFill patternType="solid">
        <fgColor theme="2"/>
        <bgColor indexed="64"/>
      </patternFill>
    </fill>
    <fill>
      <patternFill patternType="gray0625">
        <fgColor theme="0" tint="-0.249977111117893"/>
        <bgColor theme="2"/>
      </patternFill>
    </fill>
    <fill>
      <patternFill patternType="gray0625">
        <fgColor theme="0" tint="-0.249977111117893"/>
        <bgColor theme="2" tint="-9.9978637043366805E-2"/>
      </patternFill>
    </fill>
    <fill>
      <patternFill patternType="gray0625">
        <fgColor theme="0" tint="-0.249977111117893"/>
        <bgColor theme="0" tint="-0.14999847407452621"/>
      </patternFill>
    </fill>
    <fill>
      <patternFill patternType="solid">
        <fgColor theme="0"/>
        <bgColor theme="0"/>
      </patternFill>
    </fill>
    <fill>
      <patternFill patternType="solid">
        <fgColor theme="0" tint="-0.34998626667073579"/>
        <bgColor theme="0"/>
      </patternFill>
    </fill>
    <fill>
      <patternFill patternType="solid">
        <fgColor theme="0" tint="-0.249977111117893"/>
        <bgColor theme="0"/>
      </patternFill>
    </fill>
    <fill>
      <patternFill patternType="solid">
        <fgColor indexed="65"/>
        <bgColor auto="1"/>
      </patternFill>
    </fill>
    <fill>
      <patternFill patternType="solid">
        <fgColor theme="6" tint="0.79998168889431442"/>
        <bgColor theme="0" tint="-0.249977111117893"/>
      </patternFill>
    </fill>
    <fill>
      <patternFill patternType="solid">
        <fgColor theme="0"/>
        <bgColor theme="0" tint="-0.34998626667073579"/>
      </patternFill>
    </fill>
    <fill>
      <patternFill patternType="gray0625">
        <fgColor theme="0" tint="-0.249977111117893"/>
        <bgColor theme="2" tint="-9.9948118533890809E-2"/>
      </patternFill>
    </fill>
    <fill>
      <patternFill patternType="solid">
        <fgColor theme="0" tint="-0.24994659260841701"/>
        <bgColor theme="0" tint="-0.249977111117893"/>
      </patternFill>
    </fill>
    <fill>
      <patternFill patternType="solid">
        <fgColor theme="0" tint="-0.24994659260841701"/>
        <bgColor theme="0" tint="-0.24994659260841701"/>
      </patternFill>
    </fill>
    <fill>
      <patternFill patternType="solid">
        <fgColor theme="0" tint="-0.24994659260841701"/>
        <bgColor indexed="64"/>
      </patternFill>
    </fill>
    <fill>
      <patternFill patternType="gray0625">
        <fgColor theme="0" tint="-0.249977111117893"/>
        <bgColor theme="6" tint="0.59996337778862885"/>
      </patternFill>
    </fill>
  </fills>
  <borders count="80">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style="thin">
        <color auto="1"/>
      </right>
      <top style="hair">
        <color auto="1"/>
      </top>
      <bottom style="hair">
        <color auto="1"/>
      </bottom>
      <diagonal/>
    </border>
    <border>
      <left/>
      <right/>
      <top/>
      <bottom style="hair">
        <color auto="1"/>
      </bottom>
      <diagonal/>
    </border>
    <border>
      <left/>
      <right style="thin">
        <color auto="1"/>
      </right>
      <top/>
      <bottom style="hair">
        <color auto="1"/>
      </bottom>
      <diagonal/>
    </border>
    <border>
      <left/>
      <right/>
      <top style="hair">
        <color auto="1"/>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bottom/>
      <diagonal/>
    </border>
    <border>
      <left/>
      <right style="hair">
        <color auto="1"/>
      </right>
      <top style="thin">
        <color auto="1"/>
      </top>
      <bottom style="thin">
        <color auto="1"/>
      </bottom>
      <diagonal/>
    </border>
    <border>
      <left style="thin">
        <color auto="1"/>
      </left>
      <right/>
      <top/>
      <bottom style="hair">
        <color auto="1"/>
      </bottom>
      <diagonal/>
    </border>
    <border>
      <left style="thin">
        <color auto="1"/>
      </left>
      <right/>
      <top style="hair">
        <color auto="1"/>
      </top>
      <bottom style="hair">
        <color auto="1"/>
      </bottom>
      <diagonal/>
    </border>
    <border>
      <left style="hair">
        <color auto="1"/>
      </left>
      <right/>
      <top style="thin">
        <color auto="1"/>
      </top>
      <bottom style="thin">
        <color auto="1"/>
      </bottom>
      <diagonal/>
    </border>
    <border>
      <left style="hair">
        <color auto="1"/>
      </left>
      <right/>
      <top style="hair">
        <color auto="1"/>
      </top>
      <bottom style="hair">
        <color auto="1"/>
      </bottom>
      <diagonal/>
    </border>
    <border>
      <left style="hair">
        <color auto="1"/>
      </left>
      <right/>
      <top/>
      <bottom style="thin">
        <color auto="1"/>
      </bottom>
      <diagonal/>
    </border>
    <border>
      <left style="thin">
        <color auto="1"/>
      </left>
      <right style="hair">
        <color auto="1"/>
      </right>
      <top style="hair">
        <color auto="1"/>
      </top>
      <bottom style="hair">
        <color auto="1"/>
      </bottom>
      <diagonal/>
    </border>
    <border>
      <left style="thin">
        <color auto="1"/>
      </left>
      <right style="hair">
        <color auto="1"/>
      </right>
      <top/>
      <bottom style="hair">
        <color auto="1"/>
      </bottom>
      <diagonal/>
    </border>
    <border>
      <left style="thin">
        <color auto="1"/>
      </left>
      <right style="thin">
        <color auto="1"/>
      </right>
      <top style="hair">
        <color auto="1"/>
      </top>
      <bottom style="thin">
        <color auto="1"/>
      </bottom>
      <diagonal/>
    </border>
    <border>
      <left style="hair">
        <color auto="1"/>
      </left>
      <right/>
      <top style="hair">
        <color auto="1"/>
      </top>
      <bottom/>
      <diagonal/>
    </border>
    <border>
      <left style="thin">
        <color auto="1"/>
      </left>
      <right style="hair">
        <color auto="1"/>
      </right>
      <top style="hair">
        <color auto="1"/>
      </top>
      <bottom style="thin">
        <color auto="1"/>
      </bottom>
      <diagonal/>
    </border>
    <border>
      <left style="hair">
        <color auto="1"/>
      </left>
      <right/>
      <top/>
      <bottom style="hair">
        <color auto="1"/>
      </bottom>
      <diagonal/>
    </border>
    <border>
      <left/>
      <right style="hair">
        <color auto="1"/>
      </right>
      <top style="hair">
        <color auto="1"/>
      </top>
      <bottom style="hair">
        <color auto="1"/>
      </bottom>
      <diagonal/>
    </border>
    <border>
      <left/>
      <right style="hair">
        <color auto="1"/>
      </right>
      <top/>
      <bottom style="hair">
        <color auto="1"/>
      </bottom>
      <diagonal/>
    </border>
    <border>
      <left style="hair">
        <color auto="1"/>
      </left>
      <right style="hair">
        <color auto="1"/>
      </right>
      <top/>
      <bottom style="thin">
        <color auto="1"/>
      </bottom>
      <diagonal/>
    </border>
    <border>
      <left style="hair">
        <color auto="1"/>
      </left>
      <right style="hair">
        <color auto="1"/>
      </right>
      <top/>
      <bottom/>
      <diagonal/>
    </border>
    <border>
      <left style="hair">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auto="1"/>
      </left>
      <right style="thin">
        <color auto="1"/>
      </right>
      <top/>
      <bottom style="hair">
        <color auto="1"/>
      </bottom>
      <diagonal/>
    </border>
    <border>
      <left style="thin">
        <color auto="1"/>
      </left>
      <right/>
      <top style="hair">
        <color auto="1"/>
      </top>
      <bottom style="thin">
        <color auto="1"/>
      </bottom>
      <diagonal/>
    </border>
    <border>
      <left/>
      <right style="hair">
        <color auto="1"/>
      </right>
      <top/>
      <bottom/>
      <diagonal/>
    </border>
    <border>
      <left/>
      <right/>
      <top style="double">
        <color auto="1"/>
      </top>
      <bottom style="thin">
        <color auto="1"/>
      </bottom>
      <diagonal/>
    </border>
    <border>
      <left style="hair">
        <color auto="1"/>
      </left>
      <right/>
      <top style="thin">
        <color auto="1"/>
      </top>
      <bottom style="double">
        <color auto="1"/>
      </bottom>
      <diagonal/>
    </border>
    <border>
      <left/>
      <right style="thin">
        <color auto="1"/>
      </right>
      <top style="thin">
        <color auto="1"/>
      </top>
      <bottom style="double">
        <color auto="1"/>
      </bottom>
      <diagonal/>
    </border>
    <border>
      <left style="hair">
        <color auto="1"/>
      </left>
      <right style="hair">
        <color auto="1"/>
      </right>
      <top style="thin">
        <color auto="1"/>
      </top>
      <bottom style="thin">
        <color auto="1"/>
      </bottom>
      <diagonal/>
    </border>
    <border>
      <left style="thin">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thin">
        <color auto="1"/>
      </right>
      <top/>
      <bottom style="double">
        <color auto="1"/>
      </bottom>
      <diagonal/>
    </border>
    <border>
      <left style="hair">
        <color auto="1"/>
      </left>
      <right style="thin">
        <color auto="1"/>
      </right>
      <top style="double">
        <color auto="1"/>
      </top>
      <bottom style="thin">
        <color auto="1"/>
      </bottom>
      <diagonal/>
    </border>
    <border>
      <left style="hair">
        <color auto="1"/>
      </left>
      <right style="hair">
        <color auto="1"/>
      </right>
      <top style="double">
        <color auto="1"/>
      </top>
      <bottom style="thin">
        <color auto="1"/>
      </bottom>
      <diagonal/>
    </border>
    <border>
      <left style="thin">
        <color auto="1"/>
      </left>
      <right style="thin">
        <color auto="1"/>
      </right>
      <top style="hair">
        <color auto="1"/>
      </top>
      <bottom/>
      <diagonal/>
    </border>
    <border>
      <left/>
      <right style="thin">
        <color auto="1"/>
      </right>
      <top style="hair">
        <color auto="1"/>
      </top>
      <bottom/>
      <diagonal/>
    </border>
    <border>
      <left style="thin">
        <color auto="1"/>
      </left>
      <right style="hair">
        <color auto="1"/>
      </right>
      <top style="double">
        <color auto="1"/>
      </top>
      <bottom style="thin">
        <color auto="1"/>
      </bottom>
      <diagonal/>
    </border>
    <border>
      <left style="thin">
        <color auto="1"/>
      </left>
      <right style="thin">
        <color auto="1"/>
      </right>
      <top/>
      <bottom style="hair">
        <color auto="1"/>
      </bottom>
      <diagonal/>
    </border>
  </borders>
  <cellStyleXfs count="85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570">
    <xf numFmtId="0" fontId="0" fillId="0" borderId="0" xfId="0"/>
    <xf numFmtId="0" fontId="9" fillId="2" borderId="15" xfId="0" applyNumberFormat="1" applyFont="1" applyFill="1" applyBorder="1" applyAlignment="1" applyProtection="1">
      <alignment horizontal="right" vertical="center" wrapText="1"/>
      <protection locked="0"/>
    </xf>
    <xf numFmtId="3" fontId="6" fillId="3" borderId="2" xfId="0" applyNumberFormat="1" applyFont="1" applyFill="1" applyBorder="1" applyAlignment="1" applyProtection="1">
      <alignment horizontal="left" vertical="center" shrinkToFit="1"/>
      <protection locked="0"/>
    </xf>
    <xf numFmtId="0" fontId="6" fillId="0" borderId="31" xfId="0" applyFont="1" applyBorder="1" applyAlignment="1" applyProtection="1">
      <alignment horizontal="center" vertical="center" wrapText="1"/>
      <protection locked="0"/>
    </xf>
    <xf numFmtId="0" fontId="6" fillId="13" borderId="32" xfId="0" applyFont="1" applyFill="1" applyBorder="1" applyAlignment="1" applyProtection="1">
      <alignment horizontal="center" vertical="center" wrapText="1"/>
      <protection locked="0"/>
    </xf>
    <xf numFmtId="0" fontId="6" fillId="26" borderId="2" xfId="0" applyFont="1" applyFill="1" applyBorder="1" applyAlignment="1" applyProtection="1">
      <alignment horizontal="center" vertical="center" wrapText="1"/>
      <protection locked="0"/>
    </xf>
    <xf numFmtId="0" fontId="6" fillId="13" borderId="31" xfId="0" applyFont="1" applyFill="1" applyBorder="1" applyAlignment="1" applyProtection="1">
      <alignment horizontal="center" vertical="center" wrapText="1"/>
      <protection locked="0"/>
    </xf>
    <xf numFmtId="0" fontId="6" fillId="12" borderId="32" xfId="0" applyFont="1" applyFill="1" applyBorder="1" applyAlignment="1" applyProtection="1">
      <alignment horizontal="center" vertical="center" wrapText="1"/>
      <protection locked="0"/>
    </xf>
    <xf numFmtId="3" fontId="6" fillId="3" borderId="2" xfId="0" applyNumberFormat="1" applyFont="1" applyFill="1" applyBorder="1" applyAlignment="1" applyProtection="1">
      <alignment horizontal="center" vertical="center" wrapText="1"/>
      <protection locked="0"/>
    </xf>
    <xf numFmtId="0" fontId="5" fillId="0" borderId="19" xfId="0" applyNumberFormat="1" applyFont="1" applyBorder="1" applyAlignment="1" applyProtection="1">
      <alignment horizontal="left" vertical="center" wrapText="1" shrinkToFit="1"/>
      <protection locked="0"/>
    </xf>
    <xf numFmtId="3" fontId="5" fillId="0" borderId="40" xfId="0" applyNumberFormat="1" applyFont="1" applyBorder="1" applyAlignment="1" applyProtection="1">
      <alignment horizontal="right" vertical="center"/>
      <protection locked="0"/>
    </xf>
    <xf numFmtId="3" fontId="5" fillId="13" borderId="55" xfId="0" applyNumberFormat="1" applyFont="1" applyFill="1" applyBorder="1" applyAlignment="1" applyProtection="1">
      <alignment horizontal="right" vertical="center"/>
      <protection locked="0"/>
    </xf>
    <xf numFmtId="3" fontId="5" fillId="26" borderId="19" xfId="0" applyNumberFormat="1" applyFont="1" applyFill="1" applyBorder="1" applyAlignment="1" applyProtection="1">
      <alignment horizontal="right" vertical="center"/>
      <protection locked="0"/>
    </xf>
    <xf numFmtId="49" fontId="5" fillId="3" borderId="19" xfId="0" applyNumberFormat="1" applyFont="1" applyFill="1" applyBorder="1" applyAlignment="1" applyProtection="1">
      <alignment horizontal="left" vertical="center" wrapText="1"/>
      <protection locked="0"/>
    </xf>
    <xf numFmtId="3" fontId="5" fillId="0" borderId="40" xfId="0" applyNumberFormat="1" applyFont="1" applyFill="1" applyBorder="1" applyAlignment="1" applyProtection="1">
      <alignment horizontal="right" vertical="center"/>
      <protection locked="0"/>
    </xf>
    <xf numFmtId="49" fontId="5" fillId="3" borderId="19" xfId="0" applyNumberFormat="1" applyFont="1" applyFill="1" applyBorder="1" applyAlignment="1" applyProtection="1">
      <alignment horizontal="left" vertical="center" wrapText="1" shrinkToFit="1"/>
      <protection locked="0"/>
    </xf>
    <xf numFmtId="0" fontId="6" fillId="0" borderId="42" xfId="0" applyNumberFormat="1" applyFont="1" applyBorder="1" applyAlignment="1" applyProtection="1">
      <alignment horizontal="right" vertical="center"/>
      <protection locked="0"/>
    </xf>
    <xf numFmtId="3" fontId="13" fillId="0" borderId="44" xfId="0" applyNumberFormat="1" applyFont="1" applyFill="1" applyBorder="1" applyProtection="1">
      <protection locked="0"/>
    </xf>
    <xf numFmtId="3" fontId="13" fillId="3" borderId="44" xfId="0" applyNumberFormat="1" applyFont="1" applyFill="1" applyBorder="1" applyProtection="1">
      <protection locked="0"/>
    </xf>
    <xf numFmtId="3" fontId="13" fillId="26" borderId="42" xfId="0" applyNumberFormat="1" applyFont="1" applyFill="1" applyBorder="1" applyProtection="1">
      <protection locked="0"/>
    </xf>
    <xf numFmtId="49" fontId="6" fillId="3" borderId="42" xfId="0" applyNumberFormat="1" applyFont="1" applyFill="1" applyBorder="1" applyAlignment="1" applyProtection="1">
      <alignment horizontal="left" vertical="center" wrapText="1" shrinkToFit="1"/>
      <protection locked="0"/>
    </xf>
    <xf numFmtId="0" fontId="5" fillId="0" borderId="19" xfId="0" applyNumberFormat="1" applyFont="1" applyBorder="1" applyAlignment="1" applyProtection="1">
      <alignment horizontal="left" vertical="center" shrinkToFit="1"/>
      <protection locked="0"/>
    </xf>
    <xf numFmtId="0" fontId="5" fillId="3" borderId="19" xfId="0" applyNumberFormat="1" applyFont="1" applyFill="1" applyBorder="1" applyAlignment="1" applyProtection="1">
      <alignment horizontal="left" vertical="center" shrinkToFit="1"/>
      <protection locked="0"/>
    </xf>
    <xf numFmtId="3" fontId="6" fillId="3" borderId="44" xfId="0" applyNumberFormat="1" applyFont="1" applyFill="1" applyBorder="1" applyAlignment="1" applyProtection="1">
      <alignment horizontal="right" vertical="center" wrapText="1"/>
      <protection locked="0"/>
    </xf>
    <xf numFmtId="3" fontId="6" fillId="26" borderId="42" xfId="0" applyNumberFormat="1" applyFont="1" applyFill="1" applyBorder="1" applyAlignment="1" applyProtection="1">
      <alignment horizontal="right" vertical="center" wrapText="1"/>
      <protection locked="0"/>
    </xf>
    <xf numFmtId="0" fontId="11" fillId="0" borderId="19" xfId="0" applyNumberFormat="1" applyFont="1" applyBorder="1" applyAlignment="1" applyProtection="1">
      <alignment horizontal="left" vertical="center" wrapText="1"/>
      <protection locked="0"/>
    </xf>
    <xf numFmtId="3" fontId="11" fillId="0" borderId="40" xfId="0" applyNumberFormat="1" applyFont="1" applyBorder="1" applyAlignment="1" applyProtection="1">
      <alignment horizontal="right" vertical="center"/>
      <protection locked="0"/>
    </xf>
    <xf numFmtId="3" fontId="11" fillId="13" borderId="55" xfId="0" applyNumberFormat="1" applyFont="1" applyFill="1" applyBorder="1" applyAlignment="1" applyProtection="1">
      <alignment horizontal="right" vertical="center"/>
      <protection locked="0"/>
    </xf>
    <xf numFmtId="3" fontId="11" fillId="26" borderId="19" xfId="0" applyNumberFormat="1" applyFont="1" applyFill="1" applyBorder="1" applyAlignment="1" applyProtection="1">
      <alignment horizontal="right" vertical="center"/>
      <protection locked="0"/>
    </xf>
    <xf numFmtId="49" fontId="11" fillId="3" borderId="19" xfId="0" applyNumberFormat="1" applyFont="1" applyFill="1" applyBorder="1" applyAlignment="1" applyProtection="1">
      <alignment vertical="center" wrapText="1" shrinkToFit="1"/>
      <protection locked="0"/>
    </xf>
    <xf numFmtId="0" fontId="9" fillId="0" borderId="42" xfId="0" applyNumberFormat="1" applyFont="1" applyBorder="1" applyAlignment="1" applyProtection="1">
      <alignment horizontal="right" vertical="center"/>
      <protection locked="0"/>
    </xf>
    <xf numFmtId="3" fontId="9" fillId="3" borderId="44" xfId="0" applyNumberFormat="1" applyFont="1" applyFill="1" applyBorder="1" applyAlignment="1" applyProtection="1">
      <alignment horizontal="right" vertical="center"/>
      <protection locked="0"/>
    </xf>
    <xf numFmtId="3" fontId="9" fillId="26" borderId="42" xfId="0" applyNumberFormat="1" applyFont="1" applyFill="1" applyBorder="1" applyAlignment="1" applyProtection="1">
      <alignment horizontal="right" vertical="center"/>
      <protection locked="0"/>
    </xf>
    <xf numFmtId="49" fontId="9" fillId="3" borderId="42" xfId="0" applyNumberFormat="1" applyFont="1" applyFill="1" applyBorder="1" applyAlignment="1" applyProtection="1">
      <alignment vertical="center" wrapText="1" shrinkToFit="1"/>
      <protection locked="0"/>
    </xf>
    <xf numFmtId="3" fontId="6" fillId="3" borderId="44" xfId="0" applyNumberFormat="1" applyFont="1" applyFill="1" applyBorder="1" applyAlignment="1" applyProtection="1">
      <alignment horizontal="right" vertical="center"/>
      <protection locked="0"/>
    </xf>
    <xf numFmtId="3" fontId="6" fillId="26" borderId="42" xfId="0" applyNumberFormat="1" applyFont="1" applyFill="1" applyBorder="1" applyAlignment="1" applyProtection="1">
      <alignment horizontal="right" vertical="center"/>
      <protection locked="0"/>
    </xf>
    <xf numFmtId="0" fontId="14" fillId="10" borderId="2" xfId="0" applyNumberFormat="1" applyFont="1" applyFill="1" applyBorder="1" applyAlignment="1" applyProtection="1">
      <alignment horizontal="left" vertical="center" wrapText="1"/>
      <protection locked="0"/>
    </xf>
    <xf numFmtId="3" fontId="15" fillId="23" borderId="31" xfId="0" applyNumberFormat="1" applyFont="1" applyFill="1" applyBorder="1" applyAlignment="1" applyProtection="1">
      <alignment horizontal="right" vertical="center"/>
      <protection locked="0"/>
    </xf>
    <xf numFmtId="165" fontId="5" fillId="31" borderId="5" xfId="0" applyNumberFormat="1" applyFont="1" applyFill="1" applyBorder="1" applyAlignment="1" applyProtection="1">
      <alignment horizontal="right" vertical="center"/>
      <protection locked="0"/>
    </xf>
    <xf numFmtId="49" fontId="15" fillId="10" borderId="2" xfId="0" applyNumberFormat="1" applyFont="1" applyFill="1" applyBorder="1" applyAlignment="1" applyProtection="1">
      <alignment horizontal="left" vertical="center" wrapText="1"/>
      <protection locked="0"/>
    </xf>
    <xf numFmtId="0" fontId="5" fillId="0" borderId="19" xfId="0" applyNumberFormat="1" applyFont="1" applyBorder="1" applyAlignment="1" applyProtection="1">
      <alignment horizontal="left" vertical="center" wrapText="1"/>
      <protection locked="0"/>
    </xf>
    <xf numFmtId="3" fontId="5" fillId="31" borderId="11" xfId="0" applyNumberFormat="1" applyFont="1" applyFill="1" applyBorder="1" applyAlignment="1" applyProtection="1">
      <alignment horizontal="right" vertical="center"/>
      <protection locked="0"/>
    </xf>
    <xf numFmtId="3" fontId="5" fillId="15" borderId="17" xfId="0" applyNumberFormat="1" applyFont="1" applyFill="1" applyBorder="1" applyAlignment="1" applyProtection="1">
      <alignment horizontal="right" vertical="center"/>
      <protection locked="0"/>
    </xf>
    <xf numFmtId="3" fontId="5" fillId="27" borderId="19" xfId="0" applyNumberFormat="1" applyFont="1" applyFill="1" applyBorder="1" applyAlignment="1" applyProtection="1">
      <alignment horizontal="right" vertical="center"/>
      <protection locked="0"/>
    </xf>
    <xf numFmtId="3" fontId="5" fillId="3" borderId="19" xfId="0" applyNumberFormat="1" applyFont="1" applyFill="1" applyBorder="1" applyAlignment="1" applyProtection="1">
      <alignment horizontal="left" vertical="center" wrapText="1" shrinkToFit="1"/>
      <protection locked="0"/>
    </xf>
    <xf numFmtId="0" fontId="6" fillId="0" borderId="76" xfId="0" applyNumberFormat="1" applyFont="1" applyBorder="1" applyAlignment="1" applyProtection="1">
      <alignment horizontal="right" vertical="center"/>
      <protection locked="0"/>
    </xf>
    <xf numFmtId="3" fontId="6" fillId="3" borderId="42" xfId="0" applyNumberFormat="1" applyFont="1" applyFill="1" applyBorder="1" applyAlignment="1" applyProtection="1">
      <alignment horizontal="left" vertical="center" wrapText="1" shrinkToFit="1"/>
      <protection locked="0"/>
    </xf>
    <xf numFmtId="0" fontId="5" fillId="0" borderId="79" xfId="0" applyNumberFormat="1" applyFont="1" applyBorder="1" applyAlignment="1" applyProtection="1">
      <alignment horizontal="left" vertical="center" wrapText="1" shrinkToFit="1"/>
      <protection locked="0"/>
    </xf>
    <xf numFmtId="3" fontId="5" fillId="13" borderId="64" xfId="0" applyNumberFormat="1" applyFont="1" applyFill="1" applyBorder="1" applyAlignment="1" applyProtection="1">
      <alignment horizontal="right" vertical="center"/>
      <protection locked="0"/>
    </xf>
    <xf numFmtId="3" fontId="5" fillId="0" borderId="41" xfId="0" applyNumberFormat="1" applyFont="1" applyBorder="1" applyAlignment="1" applyProtection="1">
      <alignment horizontal="right" vertical="center"/>
      <protection locked="0"/>
    </xf>
    <xf numFmtId="3" fontId="5" fillId="26" borderId="79" xfId="0" applyNumberFormat="1" applyFont="1" applyFill="1" applyBorder="1" applyAlignment="1" applyProtection="1">
      <alignment horizontal="right" vertical="center"/>
      <protection locked="0"/>
    </xf>
    <xf numFmtId="49" fontId="5" fillId="3" borderId="79" xfId="0" applyNumberFormat="1" applyFont="1" applyFill="1" applyBorder="1" applyAlignment="1" applyProtection="1">
      <alignment horizontal="left" vertical="center" wrapText="1"/>
      <protection locked="0"/>
    </xf>
    <xf numFmtId="49" fontId="5" fillId="3" borderId="79" xfId="0" applyNumberFormat="1" applyFont="1" applyFill="1" applyBorder="1" applyAlignment="1" applyProtection="1">
      <alignment horizontal="left" vertical="center" wrapText="1" shrinkToFit="1"/>
      <protection locked="0"/>
    </xf>
    <xf numFmtId="0" fontId="5" fillId="3" borderId="79" xfId="0" applyNumberFormat="1" applyFont="1" applyFill="1" applyBorder="1" applyAlignment="1" applyProtection="1">
      <alignment horizontal="left" vertical="center" wrapText="1" shrinkToFit="1"/>
      <protection locked="0"/>
    </xf>
    <xf numFmtId="3" fontId="13" fillId="3" borderId="58" xfId="0" applyNumberFormat="1" applyFont="1" applyFill="1" applyBorder="1" applyProtection="1">
      <protection locked="0"/>
    </xf>
    <xf numFmtId="3" fontId="13" fillId="26" borderId="76" xfId="0" applyNumberFormat="1" applyFont="1" applyFill="1" applyBorder="1" applyProtection="1">
      <protection locked="0"/>
    </xf>
    <xf numFmtId="49" fontId="6" fillId="3" borderId="76" xfId="0" applyNumberFormat="1" applyFont="1" applyFill="1" applyBorder="1" applyAlignment="1" applyProtection="1">
      <alignment horizontal="left" vertical="center" wrapText="1" shrinkToFit="1"/>
      <protection locked="0"/>
    </xf>
    <xf numFmtId="0" fontId="5" fillId="0" borderId="79" xfId="0" applyNumberFormat="1" applyFont="1" applyBorder="1" applyAlignment="1" applyProtection="1">
      <alignment horizontal="left" vertical="center" shrinkToFit="1"/>
      <protection locked="0"/>
    </xf>
    <xf numFmtId="0" fontId="6" fillId="0" borderId="79" xfId="0" applyNumberFormat="1" applyFont="1" applyBorder="1" applyAlignment="1" applyProtection="1">
      <alignment horizontal="left" vertical="center" wrapText="1"/>
      <protection locked="0"/>
    </xf>
    <xf numFmtId="49" fontId="5" fillId="3" borderId="79" xfId="0" applyNumberFormat="1" applyFont="1" applyFill="1" applyBorder="1" applyAlignment="1" applyProtection="1">
      <alignment vertical="center" wrapText="1" shrinkToFit="1"/>
      <protection locked="0"/>
    </xf>
    <xf numFmtId="49" fontId="6" fillId="3" borderId="79" xfId="0" applyNumberFormat="1" applyFont="1" applyFill="1" applyBorder="1" applyAlignment="1" applyProtection="1">
      <alignment horizontal="left" vertical="center" wrapText="1" shrinkToFit="1"/>
      <protection locked="0"/>
    </xf>
    <xf numFmtId="3" fontId="5" fillId="15" borderId="21" xfId="0" applyNumberFormat="1" applyFont="1" applyFill="1" applyBorder="1" applyAlignment="1" applyProtection="1">
      <alignment horizontal="right" vertical="center"/>
      <protection locked="0"/>
    </xf>
    <xf numFmtId="3" fontId="5" fillId="17" borderId="21" xfId="0" applyNumberFormat="1" applyFont="1" applyFill="1" applyBorder="1" applyAlignment="1" applyProtection="1">
      <alignment horizontal="right" vertical="center"/>
      <protection locked="0"/>
    </xf>
    <xf numFmtId="3" fontId="5" fillId="27" borderId="79" xfId="0" applyNumberFormat="1" applyFont="1" applyFill="1" applyBorder="1" applyAlignment="1" applyProtection="1">
      <alignment horizontal="right" vertical="center"/>
      <protection locked="0"/>
    </xf>
    <xf numFmtId="3" fontId="5" fillId="3" borderId="79" xfId="0" applyNumberFormat="1" applyFont="1" applyFill="1" applyBorder="1" applyAlignment="1" applyProtection="1">
      <alignment horizontal="left" vertical="center" wrapText="1" shrinkToFit="1"/>
      <protection locked="0"/>
    </xf>
    <xf numFmtId="0" fontId="5" fillId="0" borderId="79" xfId="0" applyNumberFormat="1" applyFont="1" applyFill="1" applyBorder="1" applyAlignment="1" applyProtection="1">
      <alignment horizontal="left" vertical="center" wrapText="1" shrinkToFit="1"/>
      <protection locked="0"/>
    </xf>
    <xf numFmtId="0" fontId="5" fillId="0" borderId="19" xfId="0" applyNumberFormat="1" applyFont="1" applyFill="1" applyBorder="1" applyAlignment="1" applyProtection="1">
      <alignment horizontal="left" vertical="center" wrapText="1" shrinkToFit="1"/>
      <protection locked="0"/>
    </xf>
    <xf numFmtId="0" fontId="11" fillId="0" borderId="19" xfId="0" applyNumberFormat="1" applyFont="1" applyFill="1" applyBorder="1" applyAlignment="1" applyProtection="1">
      <alignment horizontal="left" vertical="center" wrapText="1"/>
      <protection locked="0"/>
    </xf>
    <xf numFmtId="0" fontId="5" fillId="0" borderId="19" xfId="0" applyNumberFormat="1" applyFont="1" applyFill="1" applyBorder="1" applyAlignment="1" applyProtection="1">
      <alignment horizontal="left" vertical="center" wrapText="1"/>
      <protection locked="0"/>
    </xf>
    <xf numFmtId="0" fontId="6" fillId="0" borderId="42" xfId="0" applyNumberFormat="1" applyFont="1" applyFill="1" applyBorder="1" applyAlignment="1" applyProtection="1">
      <alignment horizontal="right" vertical="center"/>
      <protection locked="0"/>
    </xf>
    <xf numFmtId="3" fontId="6" fillId="2" borderId="2" xfId="0" applyNumberFormat="1" applyFont="1" applyFill="1" applyBorder="1" applyAlignment="1" applyProtection="1">
      <alignment horizontal="center" vertical="center" wrapText="1"/>
      <protection locked="0"/>
    </xf>
    <xf numFmtId="0" fontId="27" fillId="4" borderId="26" xfId="0" applyFont="1" applyFill="1" applyBorder="1" applyAlignment="1" applyProtection="1">
      <alignment horizontal="right" vertical="center"/>
      <protection locked="0"/>
    </xf>
    <xf numFmtId="0" fontId="27" fillId="9" borderId="26" xfId="0" applyFont="1" applyFill="1" applyBorder="1" applyAlignment="1" applyProtection="1">
      <alignment horizontal="center" vertical="center"/>
      <protection locked="0"/>
    </xf>
    <xf numFmtId="0" fontId="27" fillId="4" borderId="26" xfId="0" applyFont="1" applyFill="1" applyBorder="1" applyAlignment="1" applyProtection="1">
      <alignment horizontal="right" vertical="center" wrapText="1"/>
      <protection locked="0"/>
    </xf>
    <xf numFmtId="0" fontId="27" fillId="9" borderId="26" xfId="0" applyNumberFormat="1" applyFont="1" applyFill="1" applyBorder="1" applyAlignment="1" applyProtection="1">
      <alignment horizontal="center" vertical="center" wrapText="1"/>
      <protection locked="0"/>
    </xf>
    <xf numFmtId="0" fontId="27" fillId="0" borderId="0" xfId="0" applyFont="1" applyProtection="1">
      <protection locked="0"/>
    </xf>
    <xf numFmtId="0" fontId="6" fillId="0" borderId="0" xfId="0" applyFont="1" applyAlignment="1" applyProtection="1">
      <alignment wrapText="1"/>
      <protection locked="0"/>
    </xf>
    <xf numFmtId="0" fontId="5" fillId="0" borderId="0" xfId="0" applyFont="1" applyAlignment="1" applyProtection="1">
      <alignment wrapText="1"/>
      <protection locked="0"/>
    </xf>
    <xf numFmtId="0" fontId="6" fillId="0" borderId="0" xfId="0" applyFont="1" applyAlignment="1" applyProtection="1">
      <alignment horizontal="right" wrapText="1"/>
      <protection locked="0"/>
    </xf>
    <xf numFmtId="0" fontId="6" fillId="0" borderId="0" xfId="0" applyFont="1" applyProtection="1">
      <protection locked="0"/>
    </xf>
    <xf numFmtId="0" fontId="5" fillId="0" borderId="0" xfId="0" applyFont="1" applyProtection="1">
      <protection locked="0"/>
    </xf>
    <xf numFmtId="0" fontId="6" fillId="2" borderId="3" xfId="0" applyFont="1" applyFill="1" applyBorder="1" applyAlignment="1" applyProtection="1">
      <alignment horizontal="left" vertical="center"/>
      <protection locked="0"/>
    </xf>
    <xf numFmtId="0" fontId="5" fillId="2" borderId="4"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8" fillId="3" borderId="0" xfId="0" applyFont="1" applyFill="1" applyAlignment="1" applyProtection="1">
      <alignment horizontal="left" vertical="center"/>
      <protection locked="0"/>
    </xf>
    <xf numFmtId="0" fontId="5" fillId="3" borderId="0" xfId="0" applyFont="1" applyFill="1" applyAlignment="1" applyProtection="1">
      <alignment horizontal="left" vertical="center"/>
      <protection locked="0"/>
    </xf>
    <xf numFmtId="4" fontId="17" fillId="4" borderId="53" xfId="0" applyNumberFormat="1" applyFont="1" applyFill="1" applyBorder="1" applyAlignment="1" applyProtection="1">
      <alignment horizontal="center" vertical="center" wrapText="1"/>
      <protection locked="0"/>
    </xf>
    <xf numFmtId="49" fontId="5" fillId="3" borderId="40" xfId="0" applyNumberFormat="1" applyFont="1" applyFill="1" applyBorder="1" applyAlignment="1" applyProtection="1">
      <alignment horizontal="right" vertical="center"/>
      <protection locked="0"/>
    </xf>
    <xf numFmtId="49" fontId="5" fillId="3" borderId="44" xfId="0" applyNumberFormat="1" applyFont="1" applyFill="1" applyBorder="1" applyAlignment="1" applyProtection="1">
      <alignment horizontal="right" vertical="center"/>
      <protection locked="0"/>
    </xf>
    <xf numFmtId="0" fontId="22" fillId="0" borderId="4" xfId="0" applyFont="1" applyBorder="1" applyAlignment="1" applyProtection="1">
      <alignment vertical="center"/>
      <protection locked="0"/>
    </xf>
    <xf numFmtId="0" fontId="22" fillId="0" borderId="4" xfId="0" applyFont="1" applyBorder="1" applyAlignment="1" applyProtection="1">
      <alignment horizontal="center" vertical="center"/>
      <protection locked="0"/>
    </xf>
    <xf numFmtId="0" fontId="22" fillId="0" borderId="0" xfId="0" applyFont="1" applyAlignment="1" applyProtection="1">
      <alignment vertical="center"/>
      <protection locked="0"/>
    </xf>
    <xf numFmtId="0" fontId="5" fillId="0" borderId="4" xfId="0" applyFont="1" applyBorder="1" applyProtection="1">
      <protection locked="0"/>
    </xf>
    <xf numFmtId="0" fontId="6" fillId="0" borderId="6" xfId="0" applyFont="1" applyBorder="1" applyProtection="1">
      <protection locked="0"/>
    </xf>
    <xf numFmtId="0" fontId="5" fillId="0" borderId="33" xfId="0" applyFont="1" applyBorder="1" applyProtection="1">
      <protection locked="0"/>
    </xf>
    <xf numFmtId="0" fontId="5" fillId="0" borderId="0" xfId="0" applyFont="1" applyBorder="1" applyProtection="1">
      <protection locked="0"/>
    </xf>
    <xf numFmtId="0" fontId="5" fillId="0" borderId="13" xfId="0" applyFont="1" applyBorder="1" applyProtection="1">
      <protection locked="0"/>
    </xf>
    <xf numFmtId="0" fontId="5" fillId="0" borderId="33" xfId="0" applyFont="1" applyBorder="1" applyAlignment="1" applyProtection="1">
      <protection locked="0"/>
    </xf>
    <xf numFmtId="0" fontId="23" fillId="0" borderId="0"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23" fillId="0" borderId="0" xfId="0" applyFont="1" applyBorder="1" applyAlignment="1" applyProtection="1">
      <alignment horizontal="center" wrapText="1"/>
      <protection locked="0"/>
    </xf>
    <xf numFmtId="0" fontId="23" fillId="0" borderId="13" xfId="0" applyFont="1" applyBorder="1" applyAlignment="1" applyProtection="1">
      <alignment horizontal="center" wrapText="1"/>
      <protection locked="0"/>
    </xf>
    <xf numFmtId="0" fontId="24" fillId="0" borderId="33" xfId="0" applyFont="1" applyFill="1" applyBorder="1" applyAlignment="1" applyProtection="1">
      <alignment wrapText="1"/>
      <protection locked="0"/>
    </xf>
    <xf numFmtId="0" fontId="5" fillId="0" borderId="0" xfId="0" applyFont="1" applyBorder="1" applyAlignment="1" applyProtection="1">
      <alignment horizontal="center" vertical="center" wrapText="1"/>
      <protection locked="0"/>
    </xf>
    <xf numFmtId="0" fontId="5" fillId="0" borderId="0" xfId="0" applyFont="1" applyBorder="1" applyAlignment="1" applyProtection="1">
      <alignment wrapText="1"/>
      <protection locked="0"/>
    </xf>
    <xf numFmtId="0" fontId="5" fillId="0" borderId="13" xfId="0" applyFont="1" applyBorder="1" applyAlignment="1" applyProtection="1">
      <alignment horizontal="center" vertical="center" wrapText="1"/>
      <protection locked="0"/>
    </xf>
    <xf numFmtId="0" fontId="5" fillId="0" borderId="8" xfId="0" applyFont="1" applyBorder="1" applyProtection="1">
      <protection locked="0"/>
    </xf>
    <xf numFmtId="0" fontId="5" fillId="0" borderId="9" xfId="0" applyFont="1" applyBorder="1" applyProtection="1">
      <protection locked="0"/>
    </xf>
    <xf numFmtId="0" fontId="5" fillId="0" borderId="10" xfId="0" applyFont="1" applyBorder="1" applyProtection="1">
      <protection locked="0"/>
    </xf>
    <xf numFmtId="49" fontId="27" fillId="4" borderId="29" xfId="0" applyNumberFormat="1" applyFont="1" applyFill="1" applyBorder="1" applyAlignment="1" applyProtection="1">
      <alignment horizontal="right" vertical="center" wrapText="1"/>
      <protection locked="0"/>
    </xf>
    <xf numFmtId="0" fontId="27" fillId="7" borderId="29" xfId="0" applyFont="1" applyFill="1" applyBorder="1" applyAlignment="1" applyProtection="1">
      <alignment horizontal="center" vertical="center"/>
      <protection locked="0"/>
    </xf>
    <xf numFmtId="0" fontId="27" fillId="4" borderId="29" xfId="0" applyFont="1" applyFill="1" applyBorder="1" applyAlignment="1" applyProtection="1">
      <alignment horizontal="right" vertical="center"/>
      <protection locked="0"/>
    </xf>
    <xf numFmtId="0" fontId="27" fillId="7" borderId="29" xfId="0" applyNumberFormat="1" applyFont="1" applyFill="1" applyBorder="1" applyAlignment="1" applyProtection="1">
      <alignment horizontal="center" vertical="center" wrapText="1"/>
      <protection locked="0"/>
    </xf>
    <xf numFmtId="0" fontId="28" fillId="0" borderId="0" xfId="0" applyFont="1" applyProtection="1">
      <protection locked="0"/>
    </xf>
    <xf numFmtId="0" fontId="6" fillId="0" borderId="0" xfId="0" applyFont="1" applyFill="1" applyAlignment="1" applyProtection="1">
      <alignment vertical="center"/>
      <protection locked="0"/>
    </xf>
    <xf numFmtId="0" fontId="5" fillId="0" borderId="0" xfId="0" applyFont="1" applyFill="1" applyAlignment="1" applyProtection="1">
      <alignment vertical="center"/>
      <protection locked="0"/>
    </xf>
    <xf numFmtId="49" fontId="9" fillId="4" borderId="53" xfId="0" applyNumberFormat="1"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top"/>
      <protection locked="0"/>
    </xf>
    <xf numFmtId="0" fontId="6" fillId="4" borderId="6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top"/>
      <protection locked="0"/>
    </xf>
    <xf numFmtId="4" fontId="17" fillId="4" borderId="61" xfId="0" applyNumberFormat="1" applyFont="1" applyFill="1" applyBorder="1" applyAlignment="1" applyProtection="1">
      <alignment horizontal="center" vertical="center" wrapText="1"/>
      <protection locked="0"/>
    </xf>
    <xf numFmtId="0" fontId="6" fillId="4" borderId="54" xfId="0" applyFont="1" applyFill="1" applyBorder="1" applyAlignment="1" applyProtection="1">
      <alignment horizontal="center" vertical="center" wrapText="1"/>
      <protection locked="0"/>
    </xf>
    <xf numFmtId="0" fontId="5" fillId="0" borderId="0" xfId="0" applyFont="1" applyFill="1" applyAlignment="1" applyProtection="1">
      <alignment horizontal="center" vertical="top"/>
      <protection locked="0"/>
    </xf>
    <xf numFmtId="49" fontId="5" fillId="0" borderId="41"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4" fontId="5" fillId="0" borderId="30" xfId="0" applyNumberFormat="1" applyFont="1" applyFill="1" applyBorder="1" applyAlignment="1" applyProtection="1">
      <alignment horizontal="right" vertical="center" wrapText="1"/>
      <protection locked="0"/>
    </xf>
    <xf numFmtId="0" fontId="5" fillId="0" borderId="0" xfId="0" applyFont="1" applyFill="1" applyBorder="1" applyAlignment="1" applyProtection="1">
      <alignment horizontal="right" vertical="center"/>
      <protection locked="0"/>
    </xf>
    <xf numFmtId="4" fontId="18" fillId="24" borderId="3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4" fontId="5" fillId="0" borderId="64" xfId="0" applyNumberFormat="1" applyFont="1" applyFill="1" applyBorder="1" applyAlignment="1" applyProtection="1">
      <alignment horizontal="right" vertical="center" wrapText="1"/>
      <protection locked="0"/>
    </xf>
    <xf numFmtId="49" fontId="5" fillId="0" borderId="40" xfId="0" applyNumberFormat="1" applyFont="1" applyFill="1" applyBorder="1" applyAlignment="1" applyProtection="1">
      <alignment horizontal="center" vertical="center"/>
      <protection locked="0"/>
    </xf>
    <xf numFmtId="4" fontId="18" fillId="24" borderId="26" xfId="0" applyNumberFormat="1" applyFont="1" applyFill="1" applyBorder="1" applyAlignment="1" applyProtection="1">
      <alignment horizontal="center" vertical="center"/>
      <protection locked="0"/>
    </xf>
    <xf numFmtId="4" fontId="5" fillId="0" borderId="55" xfId="0" applyNumberFormat="1" applyFont="1" applyFill="1" applyBorder="1" applyAlignment="1" applyProtection="1">
      <alignment horizontal="right" vertical="center" wrapText="1"/>
      <protection locked="0"/>
    </xf>
    <xf numFmtId="49" fontId="5" fillId="0" borderId="58" xfId="0" applyNumberFormat="1" applyFont="1" applyFill="1" applyBorder="1" applyAlignment="1" applyProtection="1">
      <alignment horizontal="center" vertical="center"/>
      <protection locked="0"/>
    </xf>
    <xf numFmtId="4" fontId="5" fillId="0" borderId="29" xfId="0" applyNumberFormat="1" applyFont="1" applyFill="1" applyBorder="1" applyAlignment="1" applyProtection="1">
      <alignment horizontal="right" vertical="center" wrapText="1"/>
      <protection locked="0"/>
    </xf>
    <xf numFmtId="4" fontId="18" fillId="24" borderId="29" xfId="0" applyNumberFormat="1" applyFont="1" applyFill="1" applyBorder="1" applyAlignment="1" applyProtection="1">
      <alignment horizontal="center" vertical="center"/>
      <protection locked="0"/>
    </xf>
    <xf numFmtId="4" fontId="5" fillId="0" borderId="59" xfId="0" applyNumberFormat="1" applyFont="1" applyFill="1" applyBorder="1" applyAlignment="1" applyProtection="1">
      <alignment horizontal="right" vertical="center" wrapText="1"/>
      <protection locked="0"/>
    </xf>
    <xf numFmtId="0" fontId="5" fillId="0" borderId="0" xfId="0" applyFont="1" applyFill="1" applyAlignment="1" applyProtection="1">
      <alignment horizontal="right" vertical="center"/>
      <protection locked="0"/>
    </xf>
    <xf numFmtId="4" fontId="13" fillId="18" borderId="27" xfId="0" applyNumberFormat="1" applyFont="1" applyFill="1" applyBorder="1" applyAlignment="1" applyProtection="1">
      <alignment horizontal="right" vertical="center"/>
      <protection locked="0"/>
    </xf>
    <xf numFmtId="0" fontId="5" fillId="0" borderId="9" xfId="0" applyFont="1" applyFill="1" applyBorder="1" applyAlignment="1" applyProtection="1">
      <alignment horizontal="right" vertical="center"/>
      <protection locked="0"/>
    </xf>
    <xf numFmtId="0" fontId="5" fillId="0" borderId="9" xfId="0" applyFont="1" applyFill="1" applyBorder="1" applyAlignment="1" applyProtection="1">
      <alignment vertical="center"/>
      <protection locked="0"/>
    </xf>
    <xf numFmtId="4" fontId="13" fillId="18" borderId="56" xfId="0" applyNumberFormat="1" applyFont="1" applyFill="1" applyBorder="1" applyAlignment="1" applyProtection="1">
      <alignment horizontal="right" vertical="center"/>
      <protection locked="0"/>
    </xf>
    <xf numFmtId="4" fontId="5" fillId="12" borderId="5" xfId="0" applyNumberFormat="1" applyFont="1" applyFill="1" applyBorder="1" applyAlignment="1" applyProtection="1">
      <alignment horizontal="center" vertical="center"/>
      <protection locked="0"/>
    </xf>
    <xf numFmtId="0" fontId="5" fillId="0" borderId="7" xfId="0" applyFont="1" applyFill="1" applyBorder="1" applyAlignment="1" applyProtection="1">
      <alignment horizontal="left" vertical="center"/>
      <protection locked="0"/>
    </xf>
    <xf numFmtId="0" fontId="5" fillId="0" borderId="0" xfId="0" applyFont="1" applyFill="1" applyAlignment="1" applyProtection="1">
      <alignment horizontal="left" vertical="center"/>
      <protection locked="0"/>
    </xf>
    <xf numFmtId="0" fontId="6" fillId="11" borderId="3" xfId="0" applyFont="1" applyFill="1" applyBorder="1" applyAlignment="1" applyProtection="1">
      <alignment horizontal="right" vertical="center"/>
      <protection locked="0"/>
    </xf>
    <xf numFmtId="0" fontId="5" fillId="11" borderId="0" xfId="0" applyFont="1" applyFill="1" applyBorder="1" applyAlignment="1" applyProtection="1">
      <alignment horizontal="right" vertical="center"/>
      <protection locked="0"/>
    </xf>
    <xf numFmtId="0" fontId="5" fillId="11" borderId="10" xfId="0" applyFont="1" applyFill="1" applyBorder="1" applyAlignment="1" applyProtection="1">
      <alignment horizontal="right" vertical="center"/>
      <protection locked="0"/>
    </xf>
    <xf numFmtId="0" fontId="6" fillId="4" borderId="54" xfId="0" applyFont="1" applyFill="1" applyBorder="1" applyAlignment="1" applyProtection="1">
      <alignment horizontal="center" vertical="center"/>
      <protection locked="0"/>
    </xf>
    <xf numFmtId="4" fontId="5" fillId="0" borderId="64" xfId="0" applyNumberFormat="1" applyFont="1" applyFill="1" applyBorder="1" applyAlignment="1" applyProtection="1">
      <alignment horizontal="right" vertical="center"/>
      <protection locked="0"/>
    </xf>
    <xf numFmtId="4" fontId="5" fillId="0" borderId="59" xfId="0" applyNumberFormat="1" applyFont="1" applyFill="1" applyBorder="1" applyAlignment="1" applyProtection="1">
      <alignment horizontal="right" vertical="center"/>
      <protection locked="0"/>
    </xf>
    <xf numFmtId="4" fontId="6" fillId="18" borderId="56" xfId="0" applyNumberFormat="1" applyFont="1" applyFill="1" applyBorder="1" applyAlignment="1" applyProtection="1">
      <alignment horizontal="right" vertical="center"/>
      <protection locked="0"/>
    </xf>
    <xf numFmtId="0" fontId="6" fillId="3" borderId="3" xfId="0" applyFont="1" applyFill="1" applyBorder="1" applyAlignment="1" applyProtection="1">
      <alignment vertical="center" wrapText="1"/>
      <protection locked="0"/>
    </xf>
    <xf numFmtId="0" fontId="6" fillId="3" borderId="0" xfId="0" applyFont="1" applyFill="1" applyBorder="1" applyAlignment="1" applyProtection="1">
      <alignment vertical="center" wrapText="1"/>
      <protection locked="0"/>
    </xf>
    <xf numFmtId="0" fontId="5" fillId="3" borderId="0" xfId="0" applyFont="1" applyFill="1" applyBorder="1" applyAlignment="1" applyProtection="1">
      <alignment vertical="center" wrapText="1"/>
      <protection locked="0"/>
    </xf>
    <xf numFmtId="0" fontId="5" fillId="3" borderId="5" xfId="0" applyFont="1" applyFill="1" applyBorder="1" applyAlignment="1" applyProtection="1">
      <alignment vertical="center" wrapText="1"/>
      <protection locked="0"/>
    </xf>
    <xf numFmtId="4" fontId="13" fillId="0" borderId="54" xfId="0" applyNumberFormat="1" applyFont="1" applyFill="1" applyBorder="1" applyProtection="1">
      <protection locked="0"/>
    </xf>
    <xf numFmtId="4" fontId="19" fillId="0" borderId="55" xfId="0" applyNumberFormat="1" applyFont="1" applyFill="1" applyBorder="1" applyProtection="1">
      <protection locked="0"/>
    </xf>
    <xf numFmtId="4" fontId="13" fillId="18" borderId="5" xfId="0" applyNumberFormat="1" applyFont="1" applyFill="1" applyBorder="1" applyAlignment="1" applyProtection="1">
      <alignment vertical="center"/>
      <protection locked="0"/>
    </xf>
    <xf numFmtId="49" fontId="6" fillId="3" borderId="0" xfId="0" applyNumberFormat="1" applyFont="1" applyFill="1" applyBorder="1" applyAlignment="1" applyProtection="1">
      <alignment horizontal="right"/>
      <protection locked="0"/>
    </xf>
    <xf numFmtId="0" fontId="5" fillId="3" borderId="0" xfId="0" applyFont="1" applyFill="1" applyBorder="1" applyAlignment="1" applyProtection="1">
      <protection locked="0"/>
    </xf>
    <xf numFmtId="3" fontId="13" fillId="3" borderId="4" xfId="0" applyNumberFormat="1" applyFont="1" applyFill="1" applyBorder="1" applyProtection="1">
      <protection locked="0"/>
    </xf>
    <xf numFmtId="4" fontId="5" fillId="7" borderId="55" xfId="0" applyNumberFormat="1" applyFont="1" applyFill="1" applyBorder="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pplyProtection="1">
      <alignment vertical="center" shrinkToFit="1"/>
      <protection locked="0"/>
    </xf>
    <xf numFmtId="4" fontId="6" fillId="8" borderId="56" xfId="0" applyNumberFormat="1" applyFont="1" applyFill="1" applyBorder="1" applyAlignment="1" applyProtection="1">
      <alignment vertical="center"/>
      <protection locked="0"/>
    </xf>
    <xf numFmtId="0" fontId="6" fillId="4" borderId="3" xfId="0" applyFont="1" applyFill="1" applyBorder="1" applyAlignment="1" applyProtection="1">
      <alignment horizontal="right" vertical="center" wrapText="1"/>
      <protection locked="0"/>
    </xf>
    <xf numFmtId="0" fontId="5" fillId="4" borderId="4"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wrapText="1"/>
      <protection locked="0"/>
    </xf>
    <xf numFmtId="0" fontId="6" fillId="6" borderId="63" xfId="0" applyFont="1" applyFill="1" applyBorder="1" applyAlignment="1" applyProtection="1">
      <alignment horizontal="center" vertical="center" wrapText="1"/>
      <protection locked="0"/>
    </xf>
    <xf numFmtId="4" fontId="6" fillId="6" borderId="61" xfId="0" applyNumberFormat="1" applyFont="1" applyFill="1" applyBorder="1" applyAlignment="1" applyProtection="1">
      <alignment horizontal="center" vertical="center" wrapText="1"/>
      <protection locked="0"/>
    </xf>
    <xf numFmtId="4" fontId="17" fillId="6" borderId="54" xfId="0" applyNumberFormat="1" applyFont="1" applyFill="1" applyBorder="1" applyAlignment="1" applyProtection="1">
      <alignment horizontal="center" vertical="center" wrapText="1"/>
      <protection locked="0"/>
    </xf>
    <xf numFmtId="0" fontId="6" fillId="0" borderId="0" xfId="0" applyFont="1" applyAlignment="1" applyProtection="1">
      <alignment vertical="center"/>
      <protection locked="0"/>
    </xf>
    <xf numFmtId="4" fontId="5" fillId="3" borderId="26" xfId="0" applyNumberFormat="1" applyFont="1" applyFill="1" applyBorder="1" applyAlignment="1" applyProtection="1">
      <alignment horizontal="center" vertical="center"/>
      <protection locked="0"/>
    </xf>
    <xf numFmtId="4" fontId="5" fillId="3" borderId="26" xfId="0" applyNumberFormat="1" applyFont="1" applyFill="1" applyBorder="1" applyAlignment="1" applyProtection="1">
      <alignment vertical="center"/>
      <protection locked="0"/>
    </xf>
    <xf numFmtId="4" fontId="5" fillId="3" borderId="55" xfId="0" applyNumberFormat="1" applyFont="1" applyFill="1" applyBorder="1" applyAlignment="1" applyProtection="1">
      <alignment vertical="center"/>
      <protection locked="0"/>
    </xf>
    <xf numFmtId="4" fontId="5" fillId="12" borderId="26" xfId="0" applyNumberFormat="1" applyFont="1" applyFill="1" applyBorder="1" applyAlignment="1" applyProtection="1">
      <alignment horizontal="center" vertical="center"/>
      <protection locked="0"/>
    </xf>
    <xf numFmtId="4" fontId="5" fillId="12" borderId="26" xfId="0" applyNumberFormat="1" applyFont="1" applyFill="1" applyBorder="1" applyAlignment="1" applyProtection="1">
      <alignment vertical="center"/>
      <protection locked="0"/>
    </xf>
    <xf numFmtId="4" fontId="5" fillId="22" borderId="26" xfId="0" applyNumberFormat="1" applyFont="1" applyFill="1" applyBorder="1" applyAlignment="1" applyProtection="1">
      <alignment vertical="center"/>
      <protection locked="0"/>
    </xf>
    <xf numFmtId="4" fontId="5" fillId="20" borderId="26" xfId="0" applyNumberFormat="1" applyFont="1" applyFill="1" applyBorder="1" applyAlignment="1" applyProtection="1">
      <alignment horizontal="center" vertical="center"/>
      <protection locked="0"/>
    </xf>
    <xf numFmtId="4" fontId="5" fillId="20" borderId="55" xfId="0" applyNumberFormat="1" applyFont="1" applyFill="1" applyBorder="1" applyAlignment="1" applyProtection="1">
      <alignment vertical="center"/>
      <protection locked="0"/>
    </xf>
    <xf numFmtId="0" fontId="5" fillId="3" borderId="0" xfId="0" applyFont="1" applyFill="1" applyAlignment="1" applyProtection="1">
      <alignment vertical="center"/>
      <protection locked="0"/>
    </xf>
    <xf numFmtId="4" fontId="6" fillId="12" borderId="26" xfId="0" applyNumberFormat="1" applyFont="1" applyFill="1" applyBorder="1" applyAlignment="1" applyProtection="1">
      <alignment vertical="center"/>
      <protection locked="0"/>
    </xf>
    <xf numFmtId="4" fontId="6" fillId="7" borderId="55" xfId="0" applyNumberFormat="1" applyFont="1" applyFill="1" applyBorder="1" applyAlignment="1" applyProtection="1">
      <alignment vertical="center"/>
      <protection locked="0"/>
    </xf>
    <xf numFmtId="4" fontId="5" fillId="39" borderId="38" xfId="0" applyNumberFormat="1" applyFont="1" applyFill="1" applyBorder="1" applyAlignment="1" applyProtection="1">
      <alignment vertical="center"/>
      <protection locked="0"/>
    </xf>
    <xf numFmtId="4" fontId="5" fillId="39" borderId="18" xfId="0" applyNumberFormat="1" applyFont="1" applyFill="1" applyBorder="1" applyAlignment="1" applyProtection="1">
      <alignment vertical="center"/>
      <protection locked="0"/>
    </xf>
    <xf numFmtId="4" fontId="5" fillId="39" borderId="17" xfId="0" applyNumberFormat="1" applyFont="1" applyFill="1" applyBorder="1" applyAlignment="1" applyProtection="1">
      <alignment vertical="center"/>
      <protection locked="0"/>
    </xf>
    <xf numFmtId="4" fontId="5" fillId="20" borderId="26" xfId="0" applyNumberFormat="1" applyFont="1" applyFill="1" applyBorder="1" applyAlignment="1" applyProtection="1">
      <alignment vertical="center"/>
      <protection locked="0"/>
    </xf>
    <xf numFmtId="4" fontId="17" fillId="19" borderId="26" xfId="0" applyNumberFormat="1" applyFont="1" applyFill="1" applyBorder="1" applyAlignment="1" applyProtection="1">
      <alignment horizontal="center" vertical="center"/>
      <protection locked="0"/>
    </xf>
    <xf numFmtId="0" fontId="5" fillId="0" borderId="36" xfId="0" quotePrefix="1" applyFont="1" applyBorder="1" applyAlignment="1" applyProtection="1">
      <alignment horizontal="right" vertical="center"/>
      <protection locked="0"/>
    </xf>
    <xf numFmtId="0" fontId="5" fillId="0" borderId="18" xfId="0" applyFont="1" applyBorder="1" applyAlignment="1" applyProtection="1">
      <alignment horizontal="right" vertical="center"/>
      <protection locked="0"/>
    </xf>
    <xf numFmtId="0" fontId="21" fillId="0" borderId="46" xfId="0" quotePrefix="1" applyFont="1" applyBorder="1" applyAlignment="1" applyProtection="1">
      <alignment horizontal="right" vertical="center"/>
      <protection locked="0"/>
    </xf>
    <xf numFmtId="4" fontId="5" fillId="37" borderId="18" xfId="0" applyNumberFormat="1" applyFont="1" applyFill="1" applyBorder="1" applyAlignment="1" applyProtection="1">
      <alignment vertical="center"/>
      <protection locked="0"/>
    </xf>
    <xf numFmtId="4" fontId="5" fillId="38" borderId="17" xfId="0" applyNumberFormat="1" applyFont="1" applyFill="1" applyBorder="1" applyAlignment="1" applyProtection="1">
      <alignment vertical="center"/>
      <protection locked="0"/>
    </xf>
    <xf numFmtId="166" fontId="5" fillId="32" borderId="50" xfId="0" applyNumberFormat="1" applyFont="1" applyFill="1" applyBorder="1" applyAlignment="1" applyProtection="1">
      <alignment horizontal="center" vertical="center" wrapText="1"/>
      <protection locked="0"/>
    </xf>
    <xf numFmtId="4" fontId="5" fillId="7" borderId="56" xfId="0" applyNumberFormat="1" applyFont="1" applyFill="1" applyBorder="1" applyAlignment="1" applyProtection="1">
      <alignment vertical="center"/>
      <protection locked="0"/>
    </xf>
    <xf numFmtId="4" fontId="6" fillId="9" borderId="32" xfId="0" applyNumberFormat="1" applyFont="1" applyFill="1" applyBorder="1" applyAlignment="1" applyProtection="1">
      <alignment vertical="center"/>
      <protection locked="0"/>
    </xf>
    <xf numFmtId="49" fontId="25" fillId="4" borderId="27" xfId="0" applyNumberFormat="1" applyFont="1" applyFill="1" applyBorder="1" applyAlignment="1" applyProtection="1">
      <alignment horizontal="right" vertical="center" wrapText="1"/>
      <protection locked="0"/>
    </xf>
    <xf numFmtId="0" fontId="25" fillId="7" borderId="27" xfId="0" applyNumberFormat="1" applyFont="1" applyFill="1" applyBorder="1" applyAlignment="1" applyProtection="1">
      <alignment horizontal="center" vertical="center"/>
      <protection locked="0"/>
    </xf>
    <xf numFmtId="0" fontId="25" fillId="0" borderId="51" xfId="0" applyFont="1" applyBorder="1" applyAlignment="1" applyProtection="1">
      <alignment vertical="center"/>
      <protection locked="0"/>
    </xf>
    <xf numFmtId="0" fontId="25" fillId="4" borderId="27" xfId="0" applyFont="1" applyFill="1" applyBorder="1" applyAlignment="1" applyProtection="1">
      <alignment horizontal="right" vertical="center"/>
      <protection locked="0"/>
    </xf>
    <xf numFmtId="0" fontId="25" fillId="7" borderId="56" xfId="0" applyNumberFormat="1" applyFont="1" applyFill="1" applyBorder="1" applyAlignment="1" applyProtection="1">
      <alignment horizontal="center" vertical="center" wrapText="1"/>
      <protection locked="0"/>
    </xf>
    <xf numFmtId="49" fontId="25" fillId="0" borderId="0" xfId="0" applyNumberFormat="1" applyFont="1" applyAlignment="1" applyProtection="1">
      <alignment vertical="center"/>
      <protection locked="0"/>
    </xf>
    <xf numFmtId="0" fontId="25" fillId="0" borderId="0" xfId="0" applyFont="1" applyAlignment="1" applyProtection="1">
      <alignment vertical="center"/>
      <protection locked="0"/>
    </xf>
    <xf numFmtId="49" fontId="5" fillId="4" borderId="12" xfId="0" applyNumberFormat="1" applyFont="1" applyFill="1" applyBorder="1" applyAlignment="1" applyProtection="1">
      <alignment horizontal="right" vertical="center" wrapText="1"/>
      <protection locked="0"/>
    </xf>
    <xf numFmtId="0" fontId="5" fillId="0" borderId="48" xfId="0" applyFont="1" applyBorder="1" applyAlignment="1" applyProtection="1">
      <alignment horizontal="center" vertical="center"/>
      <protection locked="0"/>
    </xf>
    <xf numFmtId="0" fontId="6" fillId="4" borderId="48" xfId="0" applyFont="1" applyFill="1" applyBorder="1" applyAlignment="1" applyProtection="1">
      <alignment horizontal="center" vertical="center"/>
      <protection locked="0"/>
    </xf>
    <xf numFmtId="0" fontId="5" fillId="0" borderId="37" xfId="0" applyFont="1" applyBorder="1" applyProtection="1">
      <protection locked="0"/>
    </xf>
    <xf numFmtId="0" fontId="5" fillId="0" borderId="5" xfId="0" applyFont="1" applyBorder="1" applyAlignment="1" applyProtection="1">
      <alignment wrapText="1"/>
      <protection locked="0"/>
    </xf>
    <xf numFmtId="49" fontId="5" fillId="4" borderId="2" xfId="0" applyNumberFormat="1" applyFont="1" applyFill="1" applyBorder="1" applyAlignment="1" applyProtection="1">
      <alignment horizontal="right" vertical="center" wrapText="1" indent="1"/>
      <protection locked="0"/>
    </xf>
    <xf numFmtId="164" fontId="8" fillId="0" borderId="0" xfId="0" applyNumberFormat="1" applyFont="1" applyBorder="1" applyAlignment="1" applyProtection="1">
      <alignment horizontal="center" vertical="center"/>
      <protection locked="0"/>
    </xf>
    <xf numFmtId="164" fontId="5" fillId="0" borderId="0" xfId="0" applyNumberFormat="1" applyFont="1" applyBorder="1" applyProtection="1">
      <protection locked="0"/>
    </xf>
    <xf numFmtId="164" fontId="12" fillId="0" borderId="0" xfId="0" applyNumberFormat="1" applyFont="1" applyBorder="1" applyAlignment="1" applyProtection="1">
      <alignment horizontal="left" vertical="center"/>
      <protection locked="0"/>
    </xf>
    <xf numFmtId="3" fontId="5" fillId="34" borderId="41" xfId="0" applyNumberFormat="1" applyFont="1" applyFill="1" applyBorder="1" applyAlignment="1" applyProtection="1">
      <alignment horizontal="right" vertical="center"/>
      <protection locked="0"/>
    </xf>
    <xf numFmtId="165" fontId="5" fillId="35" borderId="21" xfId="0" applyNumberFormat="1" applyFont="1" applyFill="1" applyBorder="1" applyAlignment="1" applyProtection="1">
      <alignment horizontal="right" vertical="center"/>
      <protection locked="0"/>
    </xf>
    <xf numFmtId="164" fontId="5" fillId="0" borderId="0" xfId="0" applyNumberFormat="1" applyFont="1" applyBorder="1" applyAlignment="1" applyProtection="1">
      <alignment vertical="center"/>
      <protection locked="0"/>
    </xf>
    <xf numFmtId="164" fontId="5" fillId="0" borderId="0" xfId="0" applyNumberFormat="1" applyFont="1" applyBorder="1" applyAlignment="1" applyProtection="1">
      <alignment horizontal="left" vertical="center"/>
      <protection locked="0"/>
    </xf>
    <xf numFmtId="164" fontId="6" fillId="0" borderId="0" xfId="0" applyNumberFormat="1" applyFont="1" applyBorder="1" applyAlignment="1" applyProtection="1">
      <alignment horizontal="left" vertical="center"/>
      <protection locked="0"/>
    </xf>
    <xf numFmtId="164" fontId="6" fillId="0" borderId="0" xfId="0" applyNumberFormat="1" applyFont="1" applyBorder="1" applyAlignment="1" applyProtection="1">
      <alignment vertical="center"/>
      <protection locked="0"/>
    </xf>
    <xf numFmtId="164" fontId="7" fillId="0" borderId="0" xfId="0" applyNumberFormat="1" applyFont="1" applyBorder="1" applyAlignment="1" applyProtection="1">
      <alignment vertical="center"/>
      <protection locked="0"/>
    </xf>
    <xf numFmtId="164" fontId="11" fillId="0" borderId="0" xfId="0" applyNumberFormat="1" applyFont="1" applyBorder="1" applyAlignment="1" applyProtection="1">
      <alignment vertical="center"/>
      <protection locked="0"/>
    </xf>
    <xf numFmtId="164" fontId="9" fillId="0" borderId="0" xfId="0" applyNumberFormat="1" applyFont="1" applyBorder="1" applyAlignment="1" applyProtection="1">
      <alignment vertical="center"/>
      <protection locked="0"/>
    </xf>
    <xf numFmtId="3" fontId="15" fillId="23" borderId="32" xfId="0" applyNumberFormat="1" applyFont="1" applyFill="1" applyBorder="1" applyAlignment="1" applyProtection="1">
      <alignment horizontal="right" vertical="center"/>
      <protection locked="0"/>
    </xf>
    <xf numFmtId="3" fontId="15" fillId="28" borderId="31" xfId="0" applyNumberFormat="1" applyFont="1" applyFill="1" applyBorder="1" applyAlignment="1" applyProtection="1">
      <alignment horizontal="right" vertical="center"/>
      <protection locked="0"/>
    </xf>
    <xf numFmtId="164" fontId="15" fillId="0" borderId="0" xfId="0" applyNumberFormat="1" applyFont="1" applyBorder="1" applyAlignment="1" applyProtection="1">
      <alignment vertical="center"/>
      <protection locked="0"/>
    </xf>
    <xf numFmtId="3" fontId="6" fillId="16" borderId="41" xfId="0" applyNumberFormat="1" applyFont="1" applyFill="1" applyBorder="1" applyAlignment="1" applyProtection="1">
      <alignment horizontal="right" vertical="center"/>
      <protection locked="0"/>
    </xf>
    <xf numFmtId="165" fontId="5" fillId="5" borderId="21" xfId="0" applyNumberFormat="1" applyFont="1" applyFill="1" applyBorder="1" applyAlignment="1" applyProtection="1">
      <alignment horizontal="right" vertical="center"/>
      <protection locked="0"/>
    </xf>
    <xf numFmtId="3" fontId="6" fillId="31" borderId="11" xfId="0" applyNumberFormat="1" applyFont="1" applyFill="1" applyBorder="1" applyAlignment="1" applyProtection="1">
      <alignment horizontal="right" vertical="center"/>
      <protection locked="0"/>
    </xf>
    <xf numFmtId="3" fontId="6" fillId="16" borderId="77" xfId="0" applyNumberFormat="1" applyFont="1" applyFill="1" applyBorder="1" applyAlignment="1" applyProtection="1">
      <alignment horizontal="right" vertical="center"/>
      <protection locked="0"/>
    </xf>
    <xf numFmtId="3" fontId="6" fillId="27" borderId="76" xfId="0" applyNumberFormat="1" applyFont="1" applyFill="1" applyBorder="1" applyAlignment="1" applyProtection="1">
      <alignment horizontal="right" vertical="center"/>
      <protection locked="0"/>
    </xf>
    <xf numFmtId="3" fontId="6" fillId="31" borderId="15" xfId="0" applyNumberFormat="1" applyFont="1" applyFill="1" applyBorder="1" applyAlignment="1" applyProtection="1">
      <alignment horizontal="right" vertical="center"/>
      <protection locked="0"/>
    </xf>
    <xf numFmtId="3" fontId="6" fillId="40" borderId="14" xfId="0" applyNumberFormat="1" applyFont="1" applyFill="1" applyBorder="1" applyAlignment="1" applyProtection="1">
      <alignment horizontal="right" vertical="center"/>
      <protection locked="0"/>
    </xf>
    <xf numFmtId="3" fontId="6" fillId="36" borderId="15" xfId="0" applyNumberFormat="1" applyFont="1" applyFill="1" applyBorder="1" applyAlignment="1" applyProtection="1">
      <alignment horizontal="right" vertical="center"/>
      <protection locked="0"/>
    </xf>
    <xf numFmtId="3" fontId="6" fillId="40" borderId="78" xfId="0" applyNumberFormat="1" applyFont="1" applyFill="1" applyBorder="1" applyAlignment="1" applyProtection="1">
      <alignment horizontal="right" vertical="center"/>
      <protection locked="0"/>
    </xf>
    <xf numFmtId="165" fontId="6" fillId="29" borderId="14" xfId="0" applyNumberFormat="1" applyFont="1" applyFill="1" applyBorder="1" applyAlignment="1" applyProtection="1">
      <alignment horizontal="right" vertical="center"/>
      <protection locked="0"/>
    </xf>
    <xf numFmtId="164" fontId="5" fillId="3" borderId="0" xfId="0" applyNumberFormat="1" applyFont="1" applyFill="1" applyBorder="1" applyAlignment="1" applyProtection="1">
      <alignment vertical="center"/>
      <protection locked="0"/>
    </xf>
    <xf numFmtId="0" fontId="5" fillId="0" borderId="4" xfId="0" applyNumberFormat="1" applyFont="1" applyFill="1" applyBorder="1" applyAlignment="1" applyProtection="1">
      <alignment wrapText="1"/>
      <protection locked="0"/>
    </xf>
    <xf numFmtId="3" fontId="5" fillId="0" borderId="4" xfId="0" applyNumberFormat="1" applyFont="1" applyFill="1" applyBorder="1" applyProtection="1">
      <protection locked="0"/>
    </xf>
    <xf numFmtId="3" fontId="5" fillId="0" borderId="4" xfId="0" applyNumberFormat="1" applyFont="1" applyFill="1" applyBorder="1" applyAlignment="1" applyProtection="1">
      <alignment wrapText="1"/>
      <protection locked="0"/>
    </xf>
    <xf numFmtId="164" fontId="5" fillId="0" borderId="0" xfId="0" applyNumberFormat="1" applyFont="1" applyFill="1" applyBorder="1" applyAlignment="1" applyProtection="1">
      <alignment horizontal="left" vertical="center"/>
      <protection locked="0"/>
    </xf>
    <xf numFmtId="0" fontId="5" fillId="0" borderId="0" xfId="0" applyNumberFormat="1" applyFont="1" applyBorder="1" applyAlignment="1" applyProtection="1">
      <alignment wrapText="1"/>
      <protection locked="0"/>
    </xf>
    <xf numFmtId="3" fontId="5" fillId="0" borderId="0" xfId="0" applyNumberFormat="1" applyFont="1" applyBorder="1" applyProtection="1">
      <protection locked="0"/>
    </xf>
    <xf numFmtId="3" fontId="5" fillId="0" borderId="0" xfId="0" applyNumberFormat="1" applyFont="1" applyBorder="1" applyAlignment="1" applyProtection="1">
      <alignment wrapText="1"/>
      <protection locked="0"/>
    </xf>
    <xf numFmtId="0" fontId="10" fillId="0" borderId="0" xfId="0" applyFont="1" applyFill="1" applyAlignment="1" applyProtection="1">
      <alignment horizontal="left" vertical="center"/>
      <protection locked="0"/>
    </xf>
    <xf numFmtId="49" fontId="30" fillId="4" borderId="53" xfId="0" applyNumberFormat="1" applyFont="1" applyFill="1" applyBorder="1" applyAlignment="1" applyProtection="1">
      <alignment horizontal="left" vertical="center" wrapText="1"/>
      <protection locked="0"/>
    </xf>
    <xf numFmtId="0" fontId="30" fillId="0" borderId="54" xfId="0" applyNumberFormat="1" applyFont="1" applyFill="1" applyBorder="1" applyAlignment="1" applyProtection="1">
      <alignment horizontal="center" vertical="center" wrapText="1"/>
      <protection locked="0"/>
    </xf>
    <xf numFmtId="0" fontId="10" fillId="0" borderId="0" xfId="0" applyFont="1" applyFill="1" applyAlignment="1" applyProtection="1">
      <alignment horizontal="left" vertical="center" wrapText="1"/>
      <protection locked="0"/>
    </xf>
    <xf numFmtId="49" fontId="30" fillId="4" borderId="58" xfId="0" applyNumberFormat="1" applyFont="1" applyFill="1" applyBorder="1" applyAlignment="1" applyProtection="1">
      <alignment horizontal="left" vertical="center" wrapText="1"/>
      <protection locked="0"/>
    </xf>
    <xf numFmtId="0" fontId="10" fillId="0" borderId="59" xfId="0" applyNumberFormat="1" applyFont="1" applyFill="1" applyBorder="1" applyAlignment="1" applyProtection="1">
      <alignment horizontal="center" vertical="center" wrapText="1"/>
      <protection locked="0"/>
    </xf>
    <xf numFmtId="49" fontId="30" fillId="4" borderId="44" xfId="0" applyNumberFormat="1" applyFont="1" applyFill="1" applyBorder="1" applyAlignment="1" applyProtection="1">
      <alignment horizontal="left" vertical="center" wrapText="1"/>
      <protection locked="0"/>
    </xf>
    <xf numFmtId="0" fontId="10" fillId="0" borderId="56" xfId="0" applyNumberFormat="1" applyFont="1" applyFill="1" applyBorder="1" applyAlignment="1" applyProtection="1">
      <alignment horizontal="center" vertical="center" wrapText="1"/>
      <protection locked="0"/>
    </xf>
    <xf numFmtId="0" fontId="10" fillId="2" borderId="5" xfId="0" applyFont="1" applyFill="1" applyBorder="1" applyAlignment="1" applyProtection="1">
      <alignment horizontal="left" vertical="center"/>
      <protection locked="0"/>
    </xf>
    <xf numFmtId="0" fontId="10" fillId="3" borderId="0" xfId="0" applyFont="1" applyFill="1" applyAlignment="1" applyProtection="1">
      <alignment horizontal="left" vertical="center"/>
      <protection locked="0"/>
    </xf>
    <xf numFmtId="49" fontId="30" fillId="4" borderId="30" xfId="0" applyNumberFormat="1" applyFont="1" applyFill="1" applyBorder="1" applyAlignment="1" applyProtection="1">
      <alignment horizontal="center" vertical="center"/>
      <protection locked="0"/>
    </xf>
    <xf numFmtId="49" fontId="30" fillId="0" borderId="30" xfId="0" applyNumberFormat="1" applyFont="1" applyFill="1" applyBorder="1" applyAlignment="1" applyProtection="1">
      <alignment horizontal="center" vertical="center" wrapText="1"/>
      <protection locked="0"/>
    </xf>
    <xf numFmtId="49" fontId="30" fillId="4" borderId="26" xfId="0" applyNumberFormat="1" applyFont="1" applyFill="1" applyBorder="1" applyAlignment="1" applyProtection="1">
      <alignment horizontal="center" vertical="center"/>
      <protection locked="0"/>
    </xf>
    <xf numFmtId="49" fontId="10" fillId="0" borderId="26" xfId="0" applyNumberFormat="1" applyFont="1" applyFill="1" applyBorder="1" applyAlignment="1" applyProtection="1">
      <alignment horizontal="center" vertical="center" wrapText="1"/>
      <protection locked="0"/>
    </xf>
    <xf numFmtId="49" fontId="30" fillId="4" borderId="29" xfId="0" applyNumberFormat="1" applyFont="1" applyFill="1" applyBorder="1" applyAlignment="1" applyProtection="1">
      <alignment horizontal="center" vertical="center"/>
      <protection locked="0"/>
    </xf>
    <xf numFmtId="49" fontId="10" fillId="0" borderId="29" xfId="0" applyNumberFormat="1" applyFont="1" applyFill="1" applyBorder="1" applyAlignment="1" applyProtection="1">
      <alignment horizontal="center" vertical="center" wrapText="1"/>
      <protection locked="0"/>
    </xf>
    <xf numFmtId="49" fontId="10" fillId="0" borderId="18" xfId="0" applyNumberFormat="1" applyFont="1" applyFill="1" applyBorder="1" applyAlignment="1" applyProtection="1">
      <alignment horizontal="left" vertical="center" wrapText="1"/>
      <protection locked="0"/>
    </xf>
    <xf numFmtId="0" fontId="10" fillId="0" borderId="17" xfId="0" applyFont="1" applyBorder="1" applyAlignment="1" applyProtection="1">
      <alignment horizontal="left" vertical="center" wrapText="1"/>
      <protection locked="0"/>
    </xf>
    <xf numFmtId="49" fontId="30" fillId="4" borderId="27" xfId="0" applyNumberFormat="1" applyFont="1" applyFill="1" applyBorder="1" applyAlignment="1" applyProtection="1">
      <alignment horizontal="center" vertical="center"/>
      <protection locked="0"/>
    </xf>
    <xf numFmtId="49" fontId="10" fillId="0" borderId="27" xfId="0" applyNumberFormat="1" applyFont="1" applyFill="1" applyBorder="1" applyAlignment="1" applyProtection="1">
      <alignment horizontal="center" vertical="center" wrapText="1"/>
      <protection locked="0"/>
    </xf>
    <xf numFmtId="49" fontId="10" fillId="3" borderId="8" xfId="0" applyNumberFormat="1" applyFont="1" applyFill="1" applyBorder="1" applyAlignment="1" applyProtection="1">
      <alignment horizontal="right" vertical="center"/>
      <protection locked="0"/>
    </xf>
    <xf numFmtId="0" fontId="10" fillId="3" borderId="9" xfId="0" applyFont="1" applyFill="1" applyBorder="1" applyAlignment="1" applyProtection="1">
      <alignment horizontal="right" vertical="center"/>
      <protection locked="0"/>
    </xf>
    <xf numFmtId="49" fontId="10" fillId="3" borderId="9" xfId="0" applyNumberFormat="1" applyFont="1" applyFill="1" applyBorder="1" applyAlignment="1" applyProtection="1">
      <alignment horizontal="center" vertical="center" wrapText="1"/>
      <protection locked="0"/>
    </xf>
    <xf numFmtId="49" fontId="30" fillId="3" borderId="9" xfId="0" applyNumberFormat="1" applyFont="1" applyFill="1" applyBorder="1" applyAlignment="1" applyProtection="1">
      <alignment horizontal="center" vertical="center"/>
      <protection locked="0"/>
    </xf>
    <xf numFmtId="49" fontId="10" fillId="3" borderId="4" xfId="0" applyNumberFormat="1" applyFont="1" applyFill="1" applyBorder="1" applyAlignment="1" applyProtection="1">
      <alignment horizontal="center" vertical="center" wrapText="1"/>
      <protection locked="0"/>
    </xf>
    <xf numFmtId="49" fontId="10" fillId="3" borderId="4" xfId="0" applyNumberFormat="1" applyFont="1" applyFill="1" applyBorder="1" applyAlignment="1" applyProtection="1">
      <alignment horizontal="left" vertical="center" wrapText="1"/>
      <protection locked="0"/>
    </xf>
    <xf numFmtId="0" fontId="30" fillId="0" borderId="3" xfId="0" applyFont="1" applyFill="1" applyBorder="1" applyAlignment="1" applyProtection="1">
      <alignment horizontal="left" vertical="center"/>
      <protection locked="0"/>
    </xf>
    <xf numFmtId="0" fontId="10" fillId="0" borderId="4" xfId="0" applyFont="1" applyFill="1" applyBorder="1" applyAlignment="1" applyProtection="1">
      <alignment horizontal="left" vertical="center"/>
      <protection locked="0"/>
    </xf>
    <xf numFmtId="0" fontId="10" fillId="0" borderId="34" xfId="0" applyFont="1" applyBorder="1" applyAlignment="1" applyProtection="1">
      <alignment vertical="center"/>
      <protection locked="0"/>
    </xf>
    <xf numFmtId="0" fontId="30" fillId="4" borderId="32" xfId="0" applyFont="1" applyFill="1" applyBorder="1" applyAlignment="1" applyProtection="1">
      <alignment horizontal="center" vertical="center" wrapText="1"/>
      <protection locked="0"/>
    </xf>
    <xf numFmtId="10" fontId="30" fillId="12" borderId="54" xfId="0" applyNumberFormat="1" applyFont="1" applyFill="1" applyBorder="1" applyAlignment="1" applyProtection="1">
      <alignment horizontal="right" vertical="center"/>
      <protection locked="0"/>
    </xf>
    <xf numFmtId="10" fontId="10" fillId="12" borderId="55" xfId="0" applyNumberFormat="1" applyFont="1" applyFill="1" applyBorder="1" applyAlignment="1" applyProtection="1">
      <alignment horizontal="right" vertical="center"/>
      <protection locked="0"/>
    </xf>
    <xf numFmtId="10" fontId="10" fillId="12" borderId="64" xfId="0" applyNumberFormat="1" applyFont="1" applyFill="1" applyBorder="1" applyAlignment="1" applyProtection="1">
      <alignment horizontal="right" vertical="center"/>
      <protection locked="0"/>
    </xf>
    <xf numFmtId="10" fontId="30" fillId="12" borderId="73" xfId="0" applyNumberFormat="1" applyFont="1" applyFill="1" applyBorder="1" applyAlignment="1" applyProtection="1">
      <alignment horizontal="right" vertical="center"/>
      <protection locked="0"/>
    </xf>
    <xf numFmtId="10" fontId="30" fillId="12" borderId="74" xfId="0" applyNumberFormat="1" applyFont="1" applyFill="1" applyBorder="1" applyAlignment="1" applyProtection="1">
      <alignment horizontal="right" vertical="center"/>
      <protection locked="0"/>
    </xf>
    <xf numFmtId="10" fontId="30" fillId="33" borderId="32" xfId="0" applyNumberFormat="1" applyFont="1" applyFill="1" applyBorder="1" applyAlignment="1" applyProtection="1">
      <alignment horizontal="right" vertical="center"/>
      <protection locked="0"/>
    </xf>
    <xf numFmtId="0" fontId="10" fillId="0" borderId="2" xfId="0" applyFont="1" applyFill="1" applyBorder="1" applyAlignment="1" applyProtection="1">
      <alignment horizontal="left" vertical="center"/>
      <protection locked="0"/>
    </xf>
    <xf numFmtId="0" fontId="10" fillId="0" borderId="4" xfId="0" applyFont="1" applyFill="1" applyBorder="1" applyAlignment="1" applyProtection="1">
      <alignment horizontal="left" vertical="center" wrapText="1"/>
      <protection locked="0"/>
    </xf>
    <xf numFmtId="0" fontId="10" fillId="0" borderId="0" xfId="0" applyFont="1" applyBorder="1" applyAlignment="1" applyProtection="1">
      <alignment horizontal="left" vertical="center" wrapText="1"/>
      <protection locked="0"/>
    </xf>
    <xf numFmtId="0" fontId="30" fillId="2" borderId="3" xfId="0" applyFont="1" applyFill="1" applyBorder="1" applyAlignment="1" applyProtection="1">
      <alignment horizontal="left" vertical="center"/>
      <protection locked="0"/>
    </xf>
    <xf numFmtId="0" fontId="10" fillId="2" borderId="4" xfId="0" applyFont="1" applyFill="1" applyBorder="1" applyAlignment="1" applyProtection="1">
      <alignment horizontal="left" vertical="center"/>
      <protection locked="0"/>
    </xf>
    <xf numFmtId="0" fontId="32" fillId="3" borderId="0" xfId="0" applyFont="1" applyFill="1" applyAlignment="1" applyProtection="1">
      <alignment horizontal="left" vertical="center"/>
      <protection locked="0"/>
    </xf>
    <xf numFmtId="0" fontId="10" fillId="0" borderId="6" xfId="0" applyFont="1" applyFill="1" applyBorder="1" applyAlignment="1" applyProtection="1">
      <alignment horizontal="left" vertical="center"/>
      <protection locked="0"/>
    </xf>
    <xf numFmtId="0" fontId="10" fillId="0" borderId="0" xfId="0" applyFont="1" applyFill="1" applyBorder="1" applyAlignment="1" applyProtection="1">
      <alignment vertical="center" wrapText="1"/>
      <protection locked="0"/>
    </xf>
    <xf numFmtId="0" fontId="30" fillId="4" borderId="30" xfId="0" applyFont="1" applyFill="1" applyBorder="1" applyAlignment="1" applyProtection="1">
      <alignment horizontal="center" vertical="center"/>
      <protection locked="0"/>
    </xf>
    <xf numFmtId="0" fontId="10" fillId="0" borderId="0" xfId="0" applyFont="1" applyBorder="1" applyAlignment="1" applyProtection="1">
      <alignment vertical="center"/>
      <protection locked="0"/>
    </xf>
    <xf numFmtId="0" fontId="30" fillId="0" borderId="33" xfId="0" applyFont="1" applyFill="1" applyBorder="1" applyAlignment="1" applyProtection="1">
      <alignment horizontal="left" vertical="center"/>
      <protection locked="0"/>
    </xf>
    <xf numFmtId="0" fontId="10" fillId="0" borderId="0" xfId="0" applyFont="1" applyFill="1" applyBorder="1" applyAlignment="1" applyProtection="1">
      <alignment vertical="center"/>
      <protection locked="0"/>
    </xf>
    <xf numFmtId="4" fontId="10" fillId="0" borderId="26" xfId="0" applyNumberFormat="1" applyFont="1" applyFill="1" applyBorder="1" applyAlignment="1" applyProtection="1">
      <alignment vertical="center"/>
      <protection locked="0"/>
    </xf>
    <xf numFmtId="0" fontId="30" fillId="0" borderId="33" xfId="0" applyFont="1" applyFill="1" applyBorder="1" applyAlignment="1" applyProtection="1">
      <alignment horizontal="left" vertical="center" wrapText="1"/>
      <protection locked="0"/>
    </xf>
    <xf numFmtId="0" fontId="10" fillId="0" borderId="13" xfId="0" applyFont="1" applyFill="1" applyBorder="1" applyAlignment="1" applyProtection="1">
      <alignment vertical="center" wrapText="1"/>
      <protection locked="0"/>
    </xf>
    <xf numFmtId="49" fontId="34" fillId="4" borderId="40" xfId="0" applyNumberFormat="1" applyFont="1" applyFill="1" applyBorder="1" applyAlignment="1" applyProtection="1">
      <alignment horizontal="center" vertical="center" wrapText="1"/>
      <protection locked="0"/>
    </xf>
    <xf numFmtId="0" fontId="30" fillId="4" borderId="26" xfId="0"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horizontal="right" vertical="center" wrapText="1"/>
      <protection locked="0"/>
    </xf>
    <xf numFmtId="49" fontId="10" fillId="0" borderId="41" xfId="0" applyNumberFormat="1" applyFont="1" applyFill="1" applyBorder="1" applyAlignment="1" applyProtection="1">
      <alignment horizontal="center" vertical="center" wrapText="1"/>
      <protection locked="0"/>
    </xf>
    <xf numFmtId="0" fontId="10" fillId="0" borderId="30" xfId="0" applyFont="1" applyFill="1" applyBorder="1" applyAlignment="1" applyProtection="1">
      <alignment horizontal="center" vertical="center" wrapText="1"/>
      <protection locked="0"/>
    </xf>
    <xf numFmtId="4" fontId="10" fillId="0" borderId="30" xfId="0" applyNumberFormat="1" applyFont="1" applyFill="1" applyBorder="1" applyAlignment="1" applyProtection="1">
      <alignment horizontal="right" vertical="center" wrapText="1"/>
      <protection locked="0"/>
    </xf>
    <xf numFmtId="49" fontId="10" fillId="0" borderId="40" xfId="0" applyNumberFormat="1" applyFont="1" applyFill="1" applyBorder="1" applyAlignment="1" applyProtection="1">
      <alignment horizontal="center" vertical="center" wrapText="1"/>
      <protection locked="0"/>
    </xf>
    <xf numFmtId="0" fontId="10" fillId="0" borderId="26" xfId="0" applyFont="1" applyFill="1" applyBorder="1" applyAlignment="1" applyProtection="1">
      <alignment horizontal="center" vertical="center" wrapText="1"/>
      <protection locked="0"/>
    </xf>
    <xf numFmtId="4" fontId="10" fillId="0" borderId="26" xfId="0" applyNumberFormat="1" applyFont="1" applyFill="1" applyBorder="1" applyAlignment="1" applyProtection="1">
      <alignment horizontal="right" vertical="center" wrapText="1"/>
      <protection locked="0"/>
    </xf>
    <xf numFmtId="49" fontId="10" fillId="0" borderId="58" xfId="0" applyNumberFormat="1" applyFont="1" applyFill="1" applyBorder="1" applyAlignment="1" applyProtection="1">
      <alignment horizontal="center" vertical="center" wrapText="1"/>
      <protection locked="0"/>
    </xf>
    <xf numFmtId="0" fontId="10" fillId="0" borderId="29" xfId="0" applyFont="1" applyFill="1" applyBorder="1" applyAlignment="1" applyProtection="1">
      <alignment horizontal="center" vertical="center" wrapText="1"/>
      <protection locked="0"/>
    </xf>
    <xf numFmtId="0" fontId="10" fillId="3" borderId="0" xfId="0" applyFont="1" applyFill="1" applyBorder="1" applyAlignment="1" applyProtection="1">
      <alignment vertical="center"/>
      <protection locked="0"/>
    </xf>
    <xf numFmtId="0" fontId="10" fillId="3" borderId="13" xfId="0" applyFont="1" applyFill="1" applyBorder="1" applyAlignment="1" applyProtection="1">
      <alignment vertical="center"/>
      <protection locked="0"/>
    </xf>
    <xf numFmtId="4" fontId="30" fillId="12" borderId="26" xfId="0" applyNumberFormat="1" applyFont="1" applyFill="1" applyBorder="1" applyAlignment="1" applyProtection="1">
      <alignment horizontal="right" vertical="center" wrapText="1"/>
      <protection locked="0"/>
    </xf>
    <xf numFmtId="49" fontId="10" fillId="0" borderId="66" xfId="0" applyNumberFormat="1" applyFont="1" applyFill="1" applyBorder="1" applyAlignment="1" applyProtection="1">
      <alignment horizontal="right" vertical="center" wrapText="1"/>
      <protection locked="0"/>
    </xf>
    <xf numFmtId="49" fontId="10" fillId="0" borderId="33" xfId="0" applyNumberFormat="1"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horizontal="center" vertical="center" wrapText="1"/>
      <protection locked="0"/>
    </xf>
    <xf numFmtId="3" fontId="10" fillId="0" borderId="0" xfId="0" applyNumberFormat="1" applyFont="1" applyFill="1" applyBorder="1" applyAlignment="1" applyProtection="1">
      <alignment horizontal="right" vertical="center" wrapText="1"/>
      <protection locked="0"/>
    </xf>
    <xf numFmtId="0" fontId="10" fillId="0" borderId="13" xfId="0" applyFont="1" applyFill="1" applyBorder="1" applyAlignment="1" applyProtection="1">
      <alignment horizontal="right" vertical="center" wrapText="1"/>
      <protection locked="0"/>
    </xf>
    <xf numFmtId="49" fontId="34" fillId="4" borderId="36" xfId="0" applyNumberFormat="1" applyFont="1" applyFill="1" applyBorder="1" applyAlignment="1" applyProtection="1">
      <alignment horizontal="center" vertical="center" wrapText="1"/>
      <protection locked="0"/>
    </xf>
    <xf numFmtId="49" fontId="10" fillId="0" borderId="35" xfId="0" applyNumberFormat="1" applyFont="1" applyFill="1" applyBorder="1" applyAlignment="1" applyProtection="1">
      <alignment horizontal="center" vertical="center" wrapText="1"/>
      <protection locked="0"/>
    </xf>
    <xf numFmtId="3" fontId="10" fillId="30" borderId="0" xfId="0" applyNumberFormat="1" applyFont="1" applyFill="1" applyBorder="1" applyAlignment="1" applyProtection="1">
      <alignment horizontal="right" vertical="center" wrapText="1"/>
      <protection locked="0"/>
    </xf>
    <xf numFmtId="49" fontId="10" fillId="0" borderId="36" xfId="0" applyNumberFormat="1" applyFont="1" applyFill="1" applyBorder="1" applyAlignment="1" applyProtection="1">
      <alignment horizontal="center" vertical="center" wrapText="1"/>
      <protection locked="0"/>
    </xf>
    <xf numFmtId="0" fontId="10" fillId="30" borderId="30" xfId="0" applyFont="1" applyFill="1" applyBorder="1" applyAlignment="1" applyProtection="1">
      <alignment horizontal="left" vertical="center"/>
      <protection locked="0"/>
    </xf>
    <xf numFmtId="4" fontId="30" fillId="12" borderId="30" xfId="0" applyNumberFormat="1" applyFont="1" applyFill="1" applyBorder="1" applyAlignment="1" applyProtection="1">
      <alignment horizontal="right" vertical="center" wrapText="1"/>
      <protection locked="0"/>
    </xf>
    <xf numFmtId="0" fontId="10" fillId="0" borderId="1" xfId="0" applyFont="1" applyFill="1" applyBorder="1" applyAlignment="1" applyProtection="1">
      <alignment vertical="center" wrapText="1"/>
      <protection locked="0"/>
    </xf>
    <xf numFmtId="0" fontId="10" fillId="0" borderId="7" xfId="0" applyFont="1" applyFill="1" applyBorder="1" applyAlignment="1" applyProtection="1">
      <alignment horizontal="right" vertical="center" wrapText="1"/>
      <protection locked="0"/>
    </xf>
    <xf numFmtId="49" fontId="10" fillId="0" borderId="46" xfId="0" applyNumberFormat="1" applyFont="1" applyFill="1" applyBorder="1" applyAlignment="1" applyProtection="1">
      <alignment horizontal="center" vertical="center" wrapText="1"/>
      <protection locked="0"/>
    </xf>
    <xf numFmtId="3" fontId="10" fillId="30" borderId="28" xfId="0" applyNumberFormat="1" applyFont="1" applyFill="1" applyBorder="1" applyAlignment="1" applyProtection="1">
      <alignment horizontal="right" vertical="center" wrapText="1"/>
      <protection locked="0"/>
    </xf>
    <xf numFmtId="4" fontId="10" fillId="0" borderId="49" xfId="0" applyNumberFormat="1" applyFont="1" applyFill="1" applyBorder="1" applyAlignment="1" applyProtection="1">
      <alignment horizontal="right" vertical="center" wrapText="1"/>
      <protection locked="0"/>
    </xf>
    <xf numFmtId="0" fontId="10" fillId="0" borderId="36" xfId="0" applyFont="1" applyFill="1" applyBorder="1" applyAlignment="1" applyProtection="1">
      <alignment horizontal="center" vertical="center"/>
      <protection locked="0"/>
    </xf>
    <xf numFmtId="3" fontId="10" fillId="30" borderId="66" xfId="0" applyNumberFormat="1" applyFont="1" applyFill="1" applyBorder="1" applyAlignment="1" applyProtection="1">
      <alignment horizontal="right" vertical="center" wrapText="1"/>
      <protection locked="0"/>
    </xf>
    <xf numFmtId="49" fontId="30" fillId="30" borderId="30" xfId="0" applyNumberFormat="1" applyFont="1" applyFill="1" applyBorder="1" applyAlignment="1" applyProtection="1">
      <alignment horizontal="right" vertical="center" wrapText="1"/>
      <protection locked="0"/>
    </xf>
    <xf numFmtId="0" fontId="10" fillId="0" borderId="33" xfId="0" applyFont="1" applyFill="1" applyBorder="1" applyAlignment="1" applyProtection="1">
      <alignment horizontal="center" vertical="center"/>
      <protection locked="0"/>
    </xf>
    <xf numFmtId="49" fontId="10" fillId="24" borderId="0" xfId="0" applyNumberFormat="1" applyFont="1" applyFill="1" applyBorder="1" applyAlignment="1" applyProtection="1">
      <alignment horizontal="center" vertical="center" wrapText="1"/>
      <protection locked="0"/>
    </xf>
    <xf numFmtId="49" fontId="30" fillId="24" borderId="0" xfId="0" applyNumberFormat="1" applyFont="1" applyFill="1" applyBorder="1" applyAlignment="1" applyProtection="1">
      <alignment horizontal="right" vertical="center" wrapText="1"/>
      <protection locked="0"/>
    </xf>
    <xf numFmtId="3" fontId="30" fillId="25" borderId="0" xfId="0" applyNumberFormat="1" applyFont="1" applyFill="1" applyBorder="1" applyAlignment="1" applyProtection="1">
      <alignment horizontal="right" vertical="center" wrapText="1"/>
      <protection locked="0"/>
    </xf>
    <xf numFmtId="49" fontId="10" fillId="24" borderId="0" xfId="0" applyNumberFormat="1" applyFont="1" applyFill="1" applyBorder="1" applyAlignment="1" applyProtection="1">
      <alignment horizontal="right" vertical="center" wrapText="1"/>
      <protection locked="0"/>
    </xf>
    <xf numFmtId="4" fontId="30" fillId="25" borderId="0" xfId="0" applyNumberFormat="1" applyFont="1" applyFill="1" applyBorder="1" applyAlignment="1" applyProtection="1">
      <alignment horizontal="right" vertical="center" wrapText="1"/>
      <protection locked="0"/>
    </xf>
    <xf numFmtId="4" fontId="30" fillId="24" borderId="13" xfId="0" applyNumberFormat="1" applyFont="1" applyFill="1" applyBorder="1" applyAlignment="1" applyProtection="1">
      <alignment horizontal="right" vertical="center" wrapText="1"/>
      <protection locked="0"/>
    </xf>
    <xf numFmtId="4" fontId="30" fillId="12" borderId="32" xfId="0" applyNumberFormat="1" applyFont="1" applyFill="1" applyBorder="1" applyAlignment="1" applyProtection="1">
      <alignment horizontal="right" vertical="center" wrapText="1"/>
      <protection locked="0"/>
    </xf>
    <xf numFmtId="0" fontId="10" fillId="0" borderId="0" xfId="0" applyFont="1" applyBorder="1" applyAlignment="1" applyProtection="1">
      <alignment vertical="center" wrapText="1"/>
      <protection locked="0"/>
    </xf>
    <xf numFmtId="0" fontId="10" fillId="0" borderId="66" xfId="0" applyFont="1" applyBorder="1" applyAlignment="1" applyProtection="1">
      <alignment vertical="center" wrapText="1"/>
      <protection locked="0"/>
    </xf>
    <xf numFmtId="49" fontId="30" fillId="0" borderId="33" xfId="0" applyNumberFormat="1" applyFont="1" applyFill="1" applyBorder="1" applyAlignment="1" applyProtection="1">
      <alignment horizontal="right" vertical="center" wrapText="1"/>
      <protection locked="0"/>
    </xf>
    <xf numFmtId="4" fontId="30" fillId="24" borderId="0" xfId="0" applyNumberFormat="1" applyFont="1" applyFill="1" applyBorder="1" applyAlignment="1" applyProtection="1">
      <alignment horizontal="right" vertical="center" wrapText="1"/>
      <protection locked="0"/>
    </xf>
    <xf numFmtId="4" fontId="30" fillId="22" borderId="13" xfId="0" applyNumberFormat="1" applyFont="1" applyFill="1" applyBorder="1" applyAlignment="1" applyProtection="1">
      <alignment horizontal="right" vertical="center" wrapText="1"/>
      <protection locked="0"/>
    </xf>
    <xf numFmtId="49" fontId="10" fillId="0" borderId="0" xfId="0" applyNumberFormat="1" applyFont="1" applyFill="1" applyAlignment="1" applyProtection="1">
      <alignment horizontal="left" vertical="center"/>
      <protection locked="0"/>
    </xf>
    <xf numFmtId="4" fontId="5" fillId="3" borderId="31" xfId="0" applyNumberFormat="1" applyFont="1" applyFill="1" applyBorder="1" applyAlignment="1" applyProtection="1">
      <alignment horizontal="center" vertical="center"/>
      <protection locked="0"/>
    </xf>
    <xf numFmtId="4" fontId="5" fillId="9" borderId="34" xfId="0" applyNumberFormat="1" applyFont="1" applyFill="1" applyBorder="1" applyAlignment="1" applyProtection="1">
      <alignment vertical="center"/>
      <protection locked="0"/>
    </xf>
    <xf numFmtId="49" fontId="10" fillId="3" borderId="36" xfId="0" applyNumberFormat="1" applyFont="1" applyFill="1" applyBorder="1" applyAlignment="1" applyProtection="1">
      <alignment horizontal="left" vertical="center" wrapText="1"/>
      <protection locked="0"/>
    </xf>
    <xf numFmtId="49" fontId="10" fillId="3" borderId="18" xfId="0" applyNumberFormat="1" applyFont="1" applyFill="1" applyBorder="1" applyAlignment="1" applyProtection="1">
      <alignment horizontal="left" vertical="center" wrapText="1"/>
      <protection locked="0"/>
    </xf>
    <xf numFmtId="0" fontId="30" fillId="0" borderId="33" xfId="0" applyFont="1" applyFill="1" applyBorder="1" applyAlignment="1" applyProtection="1">
      <alignment horizontal="left" vertical="center" wrapText="1"/>
      <protection locked="0"/>
    </xf>
    <xf numFmtId="0" fontId="10" fillId="0" borderId="0" xfId="0" applyFont="1" applyFill="1" applyBorder="1" applyAlignment="1" applyProtection="1">
      <alignment vertical="center" wrapText="1"/>
      <protection locked="0"/>
    </xf>
    <xf numFmtId="0" fontId="10" fillId="3" borderId="13" xfId="0" applyFont="1" applyFill="1" applyBorder="1" applyAlignment="1" applyProtection="1">
      <alignment vertical="center"/>
      <protection locked="0"/>
    </xf>
    <xf numFmtId="0" fontId="10" fillId="3" borderId="0" xfId="0" applyFont="1" applyFill="1" applyBorder="1" applyAlignment="1" applyProtection="1">
      <alignment vertical="center"/>
      <protection locked="0"/>
    </xf>
    <xf numFmtId="49" fontId="5" fillId="0" borderId="43" xfId="0" applyNumberFormat="1" applyFont="1" applyFill="1" applyBorder="1" applyAlignment="1" applyProtection="1">
      <alignment horizontal="left" vertical="center"/>
      <protection locked="0"/>
    </xf>
    <xf numFmtId="49" fontId="5" fillId="0" borderId="22" xfId="0" applyNumberFormat="1" applyFont="1" applyBorder="1" applyAlignment="1" applyProtection="1">
      <alignment horizontal="left" vertical="center"/>
      <protection locked="0"/>
    </xf>
    <xf numFmtId="49" fontId="5" fillId="0" borderId="28" xfId="0" applyNumberFormat="1" applyFont="1" applyBorder="1" applyAlignment="1" applyProtection="1">
      <alignment horizontal="left" vertical="center"/>
      <protection locked="0"/>
    </xf>
    <xf numFmtId="14" fontId="5" fillId="0" borderId="48" xfId="0" applyNumberFormat="1" applyFont="1" applyBorder="1" applyAlignment="1" applyProtection="1">
      <alignment horizontal="center" vertical="center"/>
      <protection locked="0"/>
    </xf>
    <xf numFmtId="0" fontId="5" fillId="0" borderId="76" xfId="0" applyNumberFormat="1" applyFont="1" applyFill="1" applyBorder="1" applyAlignment="1" applyProtection="1">
      <alignment horizontal="left" vertical="center" wrapText="1"/>
      <protection locked="0"/>
    </xf>
    <xf numFmtId="3" fontId="5" fillId="0" borderId="58" xfId="0" applyNumberFormat="1" applyFont="1" applyBorder="1" applyAlignment="1" applyProtection="1">
      <alignment horizontal="right" vertical="center"/>
      <protection locked="0"/>
    </xf>
    <xf numFmtId="3" fontId="5" fillId="26" borderId="76" xfId="0" applyNumberFormat="1" applyFont="1" applyFill="1" applyBorder="1" applyAlignment="1" applyProtection="1">
      <alignment horizontal="right" vertical="center"/>
      <protection locked="0"/>
    </xf>
    <xf numFmtId="49" fontId="5" fillId="3" borderId="76" xfId="0" applyNumberFormat="1" applyFont="1" applyFill="1" applyBorder="1" applyAlignment="1" applyProtection="1">
      <alignment horizontal="left" vertical="center" wrapText="1" shrinkToFit="1"/>
      <protection locked="0"/>
    </xf>
    <xf numFmtId="0" fontId="5" fillId="3" borderId="76" xfId="0" applyNumberFormat="1" applyFont="1" applyFill="1" applyBorder="1" applyAlignment="1" applyProtection="1">
      <alignment horizontal="left" vertical="center" shrinkToFit="1"/>
      <protection locked="0"/>
    </xf>
    <xf numFmtId="3" fontId="6" fillId="13" borderId="55" xfId="0" applyNumberFormat="1" applyFont="1" applyFill="1" applyBorder="1" applyAlignment="1" applyProtection="1">
      <alignment horizontal="right" vertical="center"/>
      <protection locked="0"/>
    </xf>
    <xf numFmtId="3" fontId="6" fillId="13" borderId="59" xfId="0" applyNumberFormat="1" applyFont="1" applyFill="1" applyBorder="1" applyAlignment="1" applyProtection="1">
      <alignment horizontal="right" vertical="center"/>
      <protection locked="0"/>
    </xf>
    <xf numFmtId="3" fontId="6" fillId="34" borderId="41" xfId="0" applyNumberFormat="1" applyFont="1" applyFill="1" applyBorder="1" applyAlignment="1" applyProtection="1">
      <alignment horizontal="right" vertical="center"/>
      <protection locked="0"/>
    </xf>
    <xf numFmtId="165" fontId="6" fillId="35" borderId="21" xfId="0" applyNumberFormat="1" applyFont="1" applyFill="1" applyBorder="1" applyAlignment="1" applyProtection="1">
      <alignment horizontal="right" vertical="center"/>
      <protection locked="0"/>
    </xf>
    <xf numFmtId="3" fontId="6" fillId="34" borderId="44" xfId="0" applyNumberFormat="1" applyFont="1" applyFill="1" applyBorder="1" applyAlignment="1" applyProtection="1">
      <alignment horizontal="right" vertical="center"/>
      <protection locked="0"/>
    </xf>
    <xf numFmtId="4" fontId="11" fillId="3" borderId="26" xfId="0" applyNumberFormat="1" applyFont="1" applyFill="1" applyBorder="1" applyAlignment="1" applyProtection="1">
      <alignment horizontal="center" vertical="center"/>
      <protection locked="0"/>
    </xf>
    <xf numFmtId="14" fontId="5" fillId="3" borderId="4" xfId="0" applyNumberFormat="1" applyFont="1" applyFill="1" applyBorder="1" applyAlignment="1" applyProtection="1">
      <alignment horizontal="center" vertical="center" wrapText="1"/>
      <protection locked="0"/>
    </xf>
    <xf numFmtId="4" fontId="36" fillId="8" borderId="27" xfId="0" applyNumberFormat="1" applyFont="1" applyFill="1" applyBorder="1" applyAlignment="1" applyProtection="1">
      <alignment horizontal="center" vertical="center"/>
      <protection locked="0"/>
    </xf>
    <xf numFmtId="0" fontId="8" fillId="0" borderId="0" xfId="0" applyFont="1" applyAlignment="1" applyProtection="1">
      <alignment vertical="center"/>
      <protection locked="0"/>
    </xf>
    <xf numFmtId="4" fontId="22" fillId="21" borderId="38" xfId="0" applyNumberFormat="1" applyFont="1" applyFill="1" applyBorder="1" applyAlignment="1" applyProtection="1">
      <alignment horizontal="center" vertical="center"/>
      <protection locked="0"/>
    </xf>
    <xf numFmtId="4" fontId="17" fillId="20" borderId="26" xfId="0" applyNumberFormat="1" applyFont="1" applyFill="1" applyBorder="1" applyAlignment="1" applyProtection="1">
      <alignment horizontal="center" vertical="center"/>
      <protection locked="0"/>
    </xf>
    <xf numFmtId="4" fontId="6" fillId="20" borderId="26" xfId="0" applyNumberFormat="1" applyFont="1" applyFill="1" applyBorder="1" applyAlignment="1" applyProtection="1">
      <alignment horizontal="center" vertical="center"/>
      <protection locked="0"/>
    </xf>
    <xf numFmtId="4" fontId="5" fillId="0" borderId="32" xfId="0" applyNumberFormat="1" applyFont="1" applyFill="1" applyBorder="1" applyAlignment="1" applyProtection="1">
      <alignment horizontal="center" vertical="center" wrapText="1"/>
      <protection locked="0"/>
    </xf>
    <xf numFmtId="4" fontId="5" fillId="32" borderId="52" xfId="0" applyNumberFormat="1" applyFont="1" applyFill="1" applyBorder="1" applyAlignment="1" applyProtection="1">
      <alignment horizontal="center" vertical="center" wrapText="1"/>
      <protection locked="0"/>
    </xf>
    <xf numFmtId="0" fontId="10" fillId="0" borderId="33"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wrapText="1"/>
      <protection locked="0"/>
    </xf>
    <xf numFmtId="0" fontId="10" fillId="3" borderId="0" xfId="0" applyFont="1" applyFill="1" applyBorder="1" applyAlignment="1" applyProtection="1">
      <alignment horizontal="left" vertical="center"/>
      <protection locked="0"/>
    </xf>
    <xf numFmtId="0" fontId="29" fillId="0" borderId="9" xfId="0" applyFont="1" applyFill="1" applyBorder="1" applyAlignment="1" applyProtection="1">
      <alignment horizontal="center" vertical="center" wrapText="1"/>
      <protection locked="0"/>
    </xf>
    <xf numFmtId="0" fontId="29" fillId="0" borderId="9" xfId="0" applyFont="1" applyBorder="1" applyAlignment="1" applyProtection="1">
      <alignment horizontal="center" vertical="center" wrapText="1"/>
      <protection locked="0"/>
    </xf>
    <xf numFmtId="0" fontId="10" fillId="0" borderId="1" xfId="0" applyFont="1" applyFill="1" applyBorder="1" applyAlignment="1" applyProtection="1">
      <alignment horizontal="left" vertical="center" wrapText="1"/>
      <protection locked="0"/>
    </xf>
    <xf numFmtId="3" fontId="10" fillId="0" borderId="0" xfId="0" applyNumberFormat="1" applyFont="1" applyFill="1" applyBorder="1" applyAlignment="1" applyProtection="1">
      <alignment horizontal="right" vertical="center" wrapText="1"/>
      <protection locked="0"/>
    </xf>
    <xf numFmtId="0" fontId="10" fillId="0" borderId="13" xfId="0" applyFont="1" applyFill="1" applyBorder="1" applyAlignment="1" applyProtection="1">
      <alignment horizontal="right" vertical="center" wrapText="1"/>
      <protection locked="0"/>
    </xf>
    <xf numFmtId="4" fontId="30" fillId="12" borderId="37" xfId="0" applyNumberFormat="1" applyFont="1" applyFill="1" applyBorder="1" applyAlignment="1" applyProtection="1">
      <alignment horizontal="right" vertical="center" wrapText="1"/>
      <protection locked="0"/>
    </xf>
    <xf numFmtId="4" fontId="30" fillId="22" borderId="5" xfId="0" applyNumberFormat="1" applyFont="1" applyFill="1" applyBorder="1" applyAlignment="1" applyProtection="1">
      <alignment horizontal="right" vertical="center" wrapText="1"/>
      <protection locked="0"/>
    </xf>
    <xf numFmtId="4" fontId="30" fillId="20" borderId="37" xfId="0" applyNumberFormat="1" applyFont="1" applyFill="1" applyBorder="1" applyAlignment="1" applyProtection="1">
      <alignment horizontal="right" vertical="center" wrapText="1"/>
      <protection locked="0"/>
    </xf>
    <xf numFmtId="4" fontId="30" fillId="21" borderId="5" xfId="0" applyNumberFormat="1" applyFont="1" applyFill="1" applyBorder="1" applyAlignment="1" applyProtection="1">
      <alignment horizontal="right" vertical="center" wrapText="1"/>
      <protection locked="0"/>
    </xf>
    <xf numFmtId="3" fontId="10" fillId="0" borderId="13" xfId="0" applyNumberFormat="1" applyFont="1" applyFill="1" applyBorder="1" applyAlignment="1" applyProtection="1">
      <alignment horizontal="right" vertical="center" wrapText="1"/>
      <protection locked="0"/>
    </xf>
    <xf numFmtId="4" fontId="30" fillId="12" borderId="68" xfId="0" applyNumberFormat="1" applyFont="1" applyFill="1" applyBorder="1" applyAlignment="1" applyProtection="1">
      <alignment horizontal="right" vertical="center" wrapText="1"/>
      <protection locked="0"/>
    </xf>
    <xf numFmtId="4" fontId="30" fillId="22" borderId="69" xfId="0" applyNumberFormat="1" applyFont="1" applyFill="1" applyBorder="1" applyAlignment="1" applyProtection="1">
      <alignment horizontal="right" vertical="center" wrapText="1"/>
      <protection locked="0"/>
    </xf>
    <xf numFmtId="49" fontId="30" fillId="0" borderId="3" xfId="0" applyNumberFormat="1" applyFont="1" applyFill="1" applyBorder="1" applyAlignment="1" applyProtection="1">
      <alignment horizontal="right" vertical="center" wrapText="1"/>
      <protection locked="0"/>
    </xf>
    <xf numFmtId="0" fontId="10" fillId="0" borderId="4" xfId="0" applyFont="1" applyBorder="1" applyAlignment="1" applyProtection="1">
      <alignment horizontal="right" vertical="center" wrapText="1"/>
      <protection locked="0"/>
    </xf>
    <xf numFmtId="49" fontId="30" fillId="4" borderId="63" xfId="0" applyNumberFormat="1" applyFont="1" applyFill="1" applyBorder="1" applyAlignment="1" applyProtection="1">
      <alignment horizontal="left" vertical="center" wrapText="1"/>
      <protection locked="0"/>
    </xf>
    <xf numFmtId="49" fontId="30" fillId="4" borderId="61" xfId="0" applyNumberFormat="1" applyFont="1" applyFill="1" applyBorder="1" applyAlignment="1" applyProtection="1">
      <alignment horizontal="left" vertical="center" wrapText="1"/>
      <protection locked="0"/>
    </xf>
    <xf numFmtId="49" fontId="10" fillId="4" borderId="29" xfId="0" applyNumberFormat="1" applyFont="1" applyFill="1" applyBorder="1" applyAlignment="1" applyProtection="1">
      <alignment horizontal="left" vertical="center" wrapText="1"/>
      <protection locked="0"/>
    </xf>
    <xf numFmtId="49" fontId="10" fillId="4" borderId="27" xfId="0" applyNumberFormat="1" applyFont="1" applyFill="1" applyBorder="1" applyAlignment="1" applyProtection="1">
      <alignment horizontal="left" vertical="center" wrapText="1"/>
      <protection locked="0"/>
    </xf>
    <xf numFmtId="0" fontId="31" fillId="3" borderId="0" xfId="0" applyFont="1" applyFill="1" applyBorder="1" applyAlignment="1" applyProtection="1">
      <alignment horizontal="center" vertical="center" wrapText="1"/>
      <protection locked="0"/>
    </xf>
    <xf numFmtId="0" fontId="32" fillId="3" borderId="0" xfId="0" applyFont="1" applyFill="1" applyBorder="1" applyAlignment="1" applyProtection="1">
      <alignment horizontal="center" vertical="center" wrapText="1"/>
      <protection locked="0"/>
    </xf>
    <xf numFmtId="0" fontId="10" fillId="0" borderId="62" xfId="0" applyFont="1" applyBorder="1" applyAlignment="1" applyProtection="1">
      <alignment horizontal="left" vertical="center" wrapText="1"/>
      <protection locked="0"/>
    </xf>
    <xf numFmtId="0" fontId="10" fillId="0" borderId="60"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10" fillId="0" borderId="50" xfId="0" applyFont="1" applyFill="1" applyBorder="1" applyAlignment="1" applyProtection="1">
      <alignment horizontal="left" vertical="center" wrapText="1"/>
      <protection locked="0"/>
    </xf>
    <xf numFmtId="0" fontId="10" fillId="0" borderId="51" xfId="0" applyFont="1" applyBorder="1" applyAlignment="1" applyProtection="1">
      <alignment horizontal="left" vertical="center" wrapText="1"/>
      <protection locked="0"/>
    </xf>
    <xf numFmtId="0" fontId="10" fillId="0" borderId="52" xfId="0" applyFont="1" applyBorder="1" applyAlignment="1" applyProtection="1">
      <alignment horizontal="left" vertical="center" wrapText="1"/>
      <protection locked="0"/>
    </xf>
    <xf numFmtId="0" fontId="30" fillId="2" borderId="3" xfId="0" applyFont="1" applyFill="1" applyBorder="1" applyAlignment="1" applyProtection="1">
      <alignment horizontal="left" vertical="center" wrapText="1"/>
      <protection locked="0"/>
    </xf>
    <xf numFmtId="0" fontId="10" fillId="2" borderId="4" xfId="0" applyFont="1" applyFill="1" applyBorder="1" applyAlignment="1" applyProtection="1">
      <alignment horizontal="left" vertical="center" wrapText="1"/>
      <protection locked="0"/>
    </xf>
    <xf numFmtId="0" fontId="10" fillId="0" borderId="4" xfId="0" applyFont="1" applyBorder="1" applyAlignment="1" applyProtection="1">
      <alignment horizontal="left" vertical="center" wrapText="1"/>
      <protection locked="0"/>
    </xf>
    <xf numFmtId="0" fontId="10" fillId="0" borderId="38" xfId="0" applyFont="1" applyFill="1" applyBorder="1" applyAlignment="1" applyProtection="1">
      <alignment horizontal="left" vertical="center"/>
      <protection locked="0"/>
    </xf>
    <xf numFmtId="0" fontId="10" fillId="0" borderId="18" xfId="0" applyFont="1" applyBorder="1" applyAlignment="1" applyProtection="1">
      <alignment horizontal="left" vertical="center"/>
      <protection locked="0"/>
    </xf>
    <xf numFmtId="0" fontId="10" fillId="0" borderId="46" xfId="0" applyFont="1" applyBorder="1" applyAlignment="1" applyProtection="1">
      <alignment horizontal="left" vertical="center"/>
      <protection locked="0"/>
    </xf>
    <xf numFmtId="49" fontId="10" fillId="3" borderId="36" xfId="0" applyNumberFormat="1" applyFont="1" applyFill="1" applyBorder="1" applyAlignment="1" applyProtection="1">
      <alignment horizontal="right" vertical="center"/>
      <protection locked="0"/>
    </xf>
    <xf numFmtId="0" fontId="10" fillId="3" borderId="46" xfId="0" applyFont="1" applyFill="1" applyBorder="1" applyAlignment="1" applyProtection="1">
      <alignment horizontal="right" vertical="center"/>
      <protection locked="0"/>
    </xf>
    <xf numFmtId="49" fontId="10" fillId="3" borderId="36" xfId="0" applyNumberFormat="1" applyFont="1" applyFill="1" applyBorder="1" applyAlignment="1" applyProtection="1">
      <alignment horizontal="right" vertical="center" wrapText="1"/>
      <protection locked="0"/>
    </xf>
    <xf numFmtId="49" fontId="10" fillId="3" borderId="65" xfId="0" applyNumberFormat="1" applyFont="1" applyFill="1" applyBorder="1" applyAlignment="1" applyProtection="1">
      <alignment horizontal="right" vertical="center" wrapText="1"/>
      <protection locked="0"/>
    </xf>
    <xf numFmtId="0" fontId="10" fillId="3" borderId="52" xfId="0" applyFont="1" applyFill="1" applyBorder="1" applyAlignment="1" applyProtection="1">
      <alignment horizontal="right" vertical="center"/>
      <protection locked="0"/>
    </xf>
    <xf numFmtId="49" fontId="30" fillId="0" borderId="62" xfId="0" applyNumberFormat="1" applyFont="1" applyFill="1" applyBorder="1" applyAlignment="1" applyProtection="1">
      <alignment horizontal="center" vertical="center" wrapText="1"/>
      <protection locked="0"/>
    </xf>
    <xf numFmtId="0" fontId="30" fillId="0" borderId="24" xfId="0" applyFont="1" applyBorder="1" applyAlignment="1" applyProtection="1">
      <alignment vertical="center" wrapText="1"/>
      <protection locked="0"/>
    </xf>
    <xf numFmtId="49" fontId="10" fillId="0" borderId="38" xfId="0" applyNumberFormat="1" applyFont="1" applyFill="1" applyBorder="1" applyAlignment="1" applyProtection="1">
      <alignment horizontal="center" vertical="center" wrapText="1"/>
      <protection locked="0"/>
    </xf>
    <xf numFmtId="0" fontId="10" fillId="0" borderId="17" xfId="0" applyFont="1" applyBorder="1" applyAlignment="1" applyProtection="1">
      <alignment vertical="center" wrapText="1"/>
      <protection locked="0"/>
    </xf>
    <xf numFmtId="49" fontId="10" fillId="0" borderId="39" xfId="0" applyNumberFormat="1" applyFont="1" applyFill="1" applyBorder="1" applyAlignment="1" applyProtection="1">
      <alignment horizontal="center" vertical="center" wrapText="1"/>
      <protection locked="0"/>
    </xf>
    <xf numFmtId="0" fontId="10" fillId="0" borderId="10" xfId="0" applyFont="1" applyBorder="1" applyAlignment="1" applyProtection="1">
      <alignment vertical="center" wrapText="1"/>
      <protection locked="0"/>
    </xf>
    <xf numFmtId="49" fontId="30" fillId="0" borderId="23" xfId="0" applyNumberFormat="1" applyFont="1" applyFill="1" applyBorder="1" applyAlignment="1" applyProtection="1">
      <alignment horizontal="right" vertical="center" wrapText="1"/>
      <protection locked="0"/>
    </xf>
    <xf numFmtId="0" fontId="10" fillId="0" borderId="63" xfId="0" applyFont="1" applyBorder="1" applyAlignment="1" applyProtection="1">
      <alignment horizontal="right" vertical="center" wrapText="1"/>
      <protection locked="0"/>
    </xf>
    <xf numFmtId="0" fontId="30" fillId="0" borderId="71" xfId="0" applyFont="1" applyFill="1" applyBorder="1" applyAlignment="1" applyProtection="1">
      <alignment horizontal="left" vertical="center"/>
      <protection locked="0"/>
    </xf>
    <xf numFmtId="0" fontId="10" fillId="0" borderId="72" xfId="0" applyFont="1" applyBorder="1" applyAlignment="1" applyProtection="1">
      <alignment vertical="center"/>
      <protection locked="0"/>
    </xf>
    <xf numFmtId="0" fontId="30" fillId="4" borderId="70" xfId="0" applyFont="1" applyFill="1" applyBorder="1" applyAlignment="1" applyProtection="1">
      <alignment horizontal="center" vertical="center"/>
      <protection locked="0"/>
    </xf>
    <xf numFmtId="0" fontId="10" fillId="0" borderId="70" xfId="0" applyFont="1" applyBorder="1" applyAlignment="1" applyProtection="1">
      <alignment horizontal="center" vertical="center"/>
      <protection locked="0"/>
    </xf>
    <xf numFmtId="4" fontId="30" fillId="0" borderId="61" xfId="0" applyNumberFormat="1" applyFont="1" applyFill="1" applyBorder="1" applyAlignment="1" applyProtection="1">
      <alignment horizontal="right" vertical="center"/>
      <protection locked="0"/>
    </xf>
    <xf numFmtId="4" fontId="30" fillId="0" borderId="61" xfId="0" applyNumberFormat="1" applyFont="1" applyBorder="1" applyAlignment="1" applyProtection="1">
      <alignment horizontal="right" vertical="center"/>
      <protection locked="0"/>
    </xf>
    <xf numFmtId="4" fontId="10" fillId="0" borderId="26" xfId="0" applyNumberFormat="1" applyFont="1" applyFill="1" applyBorder="1" applyAlignment="1" applyProtection="1">
      <alignment horizontal="right" vertical="center"/>
      <protection locked="0"/>
    </xf>
    <xf numFmtId="4" fontId="10" fillId="0" borderId="26" xfId="0" applyNumberFormat="1" applyFont="1" applyBorder="1" applyAlignment="1" applyProtection="1">
      <alignment horizontal="right" vertical="center"/>
      <protection locked="0"/>
    </xf>
    <xf numFmtId="0" fontId="30" fillId="0" borderId="53" xfId="0" applyFont="1" applyFill="1" applyBorder="1" applyAlignment="1" applyProtection="1">
      <alignment horizontal="left" vertical="center"/>
      <protection locked="0"/>
    </xf>
    <xf numFmtId="0" fontId="10" fillId="0" borderId="61" xfId="0" applyFont="1" applyBorder="1" applyAlignment="1" applyProtection="1">
      <alignment vertical="center"/>
      <protection locked="0"/>
    </xf>
    <xf numFmtId="0" fontId="10" fillId="0" borderId="40" xfId="0" applyFont="1" applyFill="1" applyBorder="1" applyAlignment="1" applyProtection="1">
      <alignment horizontal="left" vertical="center"/>
      <protection locked="0"/>
    </xf>
    <xf numFmtId="0" fontId="10" fillId="0" borderId="26" xfId="0" applyFont="1" applyBorder="1" applyAlignment="1" applyProtection="1">
      <alignment vertical="center"/>
      <protection locked="0"/>
    </xf>
    <xf numFmtId="0" fontId="33" fillId="0" borderId="40" xfId="0" applyFont="1" applyBorder="1" applyAlignment="1" applyProtection="1">
      <alignment horizontal="left" vertical="center"/>
      <protection locked="0"/>
    </xf>
    <xf numFmtId="4" fontId="30" fillId="12" borderId="75" xfId="0" applyNumberFormat="1" applyFont="1" applyFill="1" applyBorder="1" applyAlignment="1" applyProtection="1">
      <alignment horizontal="right" vertical="center"/>
      <protection locked="0"/>
    </xf>
    <xf numFmtId="4" fontId="10" fillId="0" borderId="75" xfId="0" applyNumberFormat="1" applyFont="1" applyBorder="1" applyAlignment="1" applyProtection="1">
      <alignment horizontal="right" vertical="center"/>
      <protection locked="0"/>
    </xf>
    <xf numFmtId="0" fontId="10" fillId="0" borderId="5" xfId="0" applyFont="1" applyBorder="1" applyAlignment="1" applyProtection="1">
      <alignment horizontal="left" vertical="center" wrapText="1"/>
      <protection locked="0"/>
    </xf>
    <xf numFmtId="0" fontId="30" fillId="0" borderId="3" xfId="0" applyFont="1" applyFill="1" applyBorder="1" applyAlignment="1" applyProtection="1">
      <alignment horizontal="right" vertical="center"/>
      <protection locked="0"/>
    </xf>
    <xf numFmtId="0" fontId="30" fillId="0" borderId="4" xfId="0" applyFont="1" applyBorder="1" applyAlignment="1" applyProtection="1">
      <alignment horizontal="right" vertical="center"/>
      <protection locked="0"/>
    </xf>
    <xf numFmtId="49" fontId="30" fillId="0" borderId="36" xfId="0" applyNumberFormat="1" applyFont="1" applyFill="1" applyBorder="1" applyAlignment="1" applyProtection="1">
      <alignment horizontal="right" vertical="center" wrapText="1"/>
      <protection locked="0"/>
    </xf>
    <xf numFmtId="0" fontId="10" fillId="0" borderId="46" xfId="0" applyFont="1" applyBorder="1" applyAlignment="1" applyProtection="1">
      <alignment horizontal="right" vertical="center" wrapText="1"/>
      <protection locked="0"/>
    </xf>
    <xf numFmtId="49" fontId="35" fillId="0" borderId="36" xfId="0" applyNumberFormat="1" applyFont="1" applyBorder="1" applyAlignment="1" applyProtection="1">
      <alignment horizontal="right" vertical="center" wrapText="1"/>
      <protection locked="0"/>
    </xf>
    <xf numFmtId="0" fontId="10" fillId="0" borderId="46" xfId="0" applyFont="1" applyBorder="1" applyAlignment="1" applyProtection="1">
      <alignment vertical="center"/>
      <protection locked="0"/>
    </xf>
    <xf numFmtId="0" fontId="30" fillId="0" borderId="16" xfId="0" applyFont="1" applyFill="1" applyBorder="1" applyAlignment="1" applyProtection="1">
      <alignment horizontal="left" vertical="center" wrapText="1"/>
      <protection locked="0"/>
    </xf>
    <xf numFmtId="0" fontId="10" fillId="0" borderId="67" xfId="0" applyFont="1" applyBorder="1" applyAlignment="1" applyProtection="1">
      <alignment vertical="center" wrapText="1"/>
      <protection locked="0"/>
    </xf>
    <xf numFmtId="3" fontId="10" fillId="3" borderId="0" xfId="0" applyNumberFormat="1" applyFont="1" applyFill="1" applyBorder="1" applyAlignment="1" applyProtection="1">
      <alignment horizontal="right" vertical="center"/>
      <protection locked="0"/>
    </xf>
    <xf numFmtId="0" fontId="10" fillId="3" borderId="13" xfId="0" applyFont="1" applyFill="1" applyBorder="1" applyAlignment="1" applyProtection="1">
      <alignment vertical="center"/>
      <protection locked="0"/>
    </xf>
    <xf numFmtId="0" fontId="10" fillId="3" borderId="0" xfId="0" applyFont="1" applyFill="1" applyBorder="1" applyAlignment="1" applyProtection="1">
      <alignment vertical="center"/>
      <protection locked="0"/>
    </xf>
    <xf numFmtId="4" fontId="10" fillId="21" borderId="5" xfId="0" applyNumberFormat="1" applyFont="1" applyFill="1" applyBorder="1" applyAlignment="1" applyProtection="1">
      <alignment horizontal="right" vertical="center" wrapText="1"/>
      <protection locked="0"/>
    </xf>
    <xf numFmtId="0" fontId="30" fillId="4" borderId="45" xfId="0" applyFont="1" applyFill="1" applyBorder="1" applyAlignment="1" applyProtection="1">
      <alignment horizontal="center" vertical="center"/>
      <protection locked="0"/>
    </xf>
    <xf numFmtId="0" fontId="10" fillId="0" borderId="21" xfId="0" applyFont="1" applyBorder="1" applyAlignment="1" applyProtection="1">
      <alignment vertical="center"/>
      <protection locked="0"/>
    </xf>
    <xf numFmtId="4" fontId="30" fillId="12" borderId="50" xfId="0" applyNumberFormat="1" applyFont="1" applyFill="1" applyBorder="1" applyAlignment="1" applyProtection="1">
      <alignment horizontal="right" vertical="center" wrapText="1"/>
      <protection locked="0"/>
    </xf>
    <xf numFmtId="4" fontId="10" fillId="12" borderId="57" xfId="0" applyNumberFormat="1" applyFont="1" applyFill="1" applyBorder="1" applyAlignment="1" applyProtection="1">
      <alignment vertical="center" wrapText="1"/>
      <protection locked="0"/>
    </xf>
    <xf numFmtId="3" fontId="31" fillId="3" borderId="13" xfId="0" applyNumberFormat="1" applyFont="1" applyFill="1" applyBorder="1" applyAlignment="1" applyProtection="1">
      <alignment horizontal="center" vertical="center" wrapText="1"/>
      <protection locked="0"/>
    </xf>
    <xf numFmtId="0" fontId="10" fillId="3" borderId="13" xfId="0" applyFont="1" applyFill="1" applyBorder="1" applyAlignment="1" applyProtection="1">
      <alignment vertical="center" wrapText="1"/>
      <protection locked="0"/>
    </xf>
    <xf numFmtId="0" fontId="30" fillId="0" borderId="3" xfId="0" applyFont="1" applyFill="1" applyBorder="1" applyAlignment="1" applyProtection="1">
      <alignment horizontal="right" vertical="center" wrapText="1"/>
      <protection locked="0"/>
    </xf>
    <xf numFmtId="0" fontId="10" fillId="0" borderId="4" xfId="0" applyFont="1" applyBorder="1" applyAlignment="1" applyProtection="1">
      <alignment vertical="center" wrapText="1"/>
      <protection locked="0"/>
    </xf>
    <xf numFmtId="0" fontId="10" fillId="0" borderId="34" xfId="0" applyFont="1" applyBorder="1" applyAlignment="1" applyProtection="1">
      <alignment vertical="center" wrapText="1"/>
      <protection locked="0"/>
    </xf>
    <xf numFmtId="4" fontId="30" fillId="12" borderId="72" xfId="0" applyNumberFormat="1" applyFont="1" applyFill="1" applyBorder="1" applyAlignment="1" applyProtection="1">
      <alignment horizontal="right" vertical="center"/>
      <protection locked="0"/>
    </xf>
    <xf numFmtId="4" fontId="10" fillId="0" borderId="72" xfId="0" applyNumberFormat="1" applyFont="1" applyBorder="1" applyAlignment="1" applyProtection="1">
      <alignment horizontal="right" vertical="center"/>
      <protection locked="0"/>
    </xf>
    <xf numFmtId="0" fontId="9" fillId="14" borderId="25" xfId="0" applyNumberFormat="1" applyFont="1" applyFill="1" applyBorder="1" applyAlignment="1" applyProtection="1">
      <alignment horizontal="left" vertical="center" wrapText="1"/>
      <protection locked="0"/>
    </xf>
    <xf numFmtId="0" fontId="5" fillId="14" borderId="25" xfId="0" applyFont="1" applyFill="1" applyBorder="1" applyAlignment="1" applyProtection="1">
      <alignment horizontal="left" vertical="center"/>
      <protection locked="0"/>
    </xf>
    <xf numFmtId="0" fontId="25" fillId="12" borderId="50" xfId="0" applyNumberFormat="1" applyFont="1" applyFill="1" applyBorder="1" applyAlignment="1" applyProtection="1">
      <alignment horizontal="center" vertical="center" wrapText="1"/>
      <protection locked="0"/>
    </xf>
    <xf numFmtId="0" fontId="26" fillId="12" borderId="51" xfId="0" applyFont="1" applyFill="1" applyBorder="1" applyAlignment="1" applyProtection="1">
      <alignment horizontal="center" vertical="center" wrapText="1"/>
      <protection locked="0"/>
    </xf>
    <xf numFmtId="0" fontId="26" fillId="12" borderId="52" xfId="0" applyFont="1" applyFill="1" applyBorder="1" applyAlignment="1" applyProtection="1">
      <alignment horizontal="center" vertical="center" wrapText="1"/>
      <protection locked="0"/>
    </xf>
    <xf numFmtId="0" fontId="5" fillId="4" borderId="2" xfId="0" applyNumberFormat="1" applyFont="1" applyFill="1" applyBorder="1" applyAlignment="1" applyProtection="1">
      <alignment horizontal="left" vertical="center" wrapText="1"/>
      <protection locked="0"/>
    </xf>
    <xf numFmtId="0" fontId="5" fillId="4" borderId="2" xfId="0" applyFont="1" applyFill="1" applyBorder="1" applyAlignment="1" applyProtection="1">
      <alignment horizontal="left" vertical="center" wrapText="1"/>
      <protection locked="0"/>
    </xf>
    <xf numFmtId="49" fontId="6" fillId="2" borderId="3" xfId="0" applyNumberFormat="1" applyFont="1" applyFill="1" applyBorder="1" applyAlignment="1" applyProtection="1">
      <alignment horizontal="left" vertical="center" wrapText="1"/>
      <protection locked="0"/>
    </xf>
    <xf numFmtId="0" fontId="5" fillId="0" borderId="4" xfId="0" applyFont="1" applyBorder="1" applyAlignment="1" applyProtection="1">
      <alignment wrapText="1"/>
      <protection locked="0"/>
    </xf>
    <xf numFmtId="0" fontId="5" fillId="0" borderId="9" xfId="0" applyFont="1" applyBorder="1" applyAlignment="1" applyProtection="1">
      <alignment wrapText="1"/>
      <protection locked="0"/>
    </xf>
    <xf numFmtId="0" fontId="5" fillId="0" borderId="5" xfId="0" applyFont="1" applyBorder="1" applyAlignment="1" applyProtection="1">
      <alignment wrapText="1"/>
      <protection locked="0"/>
    </xf>
    <xf numFmtId="0" fontId="5" fillId="4" borderId="70" xfId="0" applyFont="1" applyFill="1" applyBorder="1" applyAlignment="1" applyProtection="1">
      <alignment horizontal="right" vertical="center"/>
      <protection locked="0"/>
    </xf>
    <xf numFmtId="0" fontId="5" fillId="0" borderId="70" xfId="0" applyFont="1" applyBorder="1" applyAlignment="1" applyProtection="1">
      <alignment vertical="center"/>
      <protection locked="0"/>
    </xf>
    <xf numFmtId="0" fontId="7" fillId="0" borderId="0" xfId="0" applyNumberFormat="1"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3" fontId="6" fillId="2" borderId="2" xfId="0" applyNumberFormat="1"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6" fillId="2" borderId="2" xfId="0" applyNumberFormat="1" applyFont="1" applyFill="1" applyBorder="1" applyAlignment="1" applyProtection="1">
      <alignment horizontal="center" vertical="center" wrapText="1"/>
      <protection locked="0"/>
    </xf>
    <xf numFmtId="0" fontId="27" fillId="7" borderId="50" xfId="0" applyNumberFormat="1" applyFont="1" applyFill="1" applyBorder="1" applyAlignment="1" applyProtection="1">
      <alignment horizontal="center" vertical="center" wrapText="1"/>
      <protection locked="0"/>
    </xf>
    <xf numFmtId="0" fontId="28" fillId="0" borderId="52" xfId="0" applyNumberFormat="1" applyFont="1" applyBorder="1" applyAlignment="1" applyProtection="1">
      <alignment vertical="center" wrapText="1"/>
      <protection locked="0"/>
    </xf>
    <xf numFmtId="0" fontId="6" fillId="4" borderId="3" xfId="0" applyFont="1" applyFill="1" applyBorder="1" applyAlignment="1" applyProtection="1">
      <alignment horizontal="right" vertical="center" wrapText="1"/>
      <protection locked="0"/>
    </xf>
    <xf numFmtId="0" fontId="5" fillId="0" borderId="4" xfId="0" applyFont="1" applyBorder="1" applyAlignment="1" applyProtection="1">
      <alignment horizontal="right" vertical="center" wrapText="1"/>
      <protection locked="0"/>
    </xf>
    <xf numFmtId="0" fontId="5" fillId="0" borderId="4" xfId="0" applyFont="1" applyBorder="1" applyAlignment="1" applyProtection="1">
      <alignment vertical="center" wrapText="1"/>
      <protection locked="0"/>
    </xf>
    <xf numFmtId="0" fontId="5" fillId="0" borderId="34" xfId="0" applyFont="1" applyBorder="1" applyAlignment="1" applyProtection="1">
      <alignment vertical="center" wrapText="1"/>
      <protection locked="0"/>
    </xf>
    <xf numFmtId="49" fontId="6" fillId="0" borderId="23" xfId="0" applyNumberFormat="1" applyFont="1" applyFill="1" applyBorder="1" applyAlignment="1" applyProtection="1">
      <alignment horizontal="right" vertical="center" wrapText="1"/>
      <protection locked="0"/>
    </xf>
    <xf numFmtId="0" fontId="5" fillId="0" borderId="60" xfId="0" applyFont="1" applyBorder="1" applyAlignment="1" applyProtection="1">
      <alignment horizontal="right" vertical="center" wrapText="1"/>
      <protection locked="0"/>
    </xf>
    <xf numFmtId="0" fontId="5" fillId="0" borderId="63" xfId="0" applyFont="1" applyBorder="1" applyAlignment="1" applyProtection="1">
      <protection locked="0"/>
    </xf>
    <xf numFmtId="49" fontId="5" fillId="0" borderId="36" xfId="0" applyNumberFormat="1" applyFont="1" applyFill="1" applyBorder="1" applyAlignment="1" applyProtection="1">
      <alignment horizontal="right" vertical="center" wrapText="1"/>
      <protection locked="0"/>
    </xf>
    <xf numFmtId="0" fontId="5" fillId="0" borderId="18" xfId="0" applyFont="1" applyBorder="1" applyAlignment="1" applyProtection="1">
      <alignment horizontal="right" vertical="center" wrapText="1"/>
      <protection locked="0"/>
    </xf>
    <xf numFmtId="0" fontId="5" fillId="0" borderId="46" xfId="0" applyFont="1" applyBorder="1" applyAlignment="1" applyProtection="1">
      <protection locked="0"/>
    </xf>
    <xf numFmtId="49" fontId="6" fillId="4" borderId="65" xfId="0" applyNumberFormat="1" applyFont="1" applyFill="1" applyBorder="1" applyAlignment="1" applyProtection="1">
      <alignment horizontal="right" vertical="center"/>
      <protection locked="0"/>
    </xf>
    <xf numFmtId="0" fontId="5" fillId="0" borderId="51" xfId="0" applyFont="1" applyBorder="1" applyAlignment="1" applyProtection="1">
      <alignment horizontal="right" vertical="center"/>
      <protection locked="0"/>
    </xf>
    <xf numFmtId="49" fontId="9" fillId="4" borderId="62" xfId="0" applyNumberFormat="1" applyFont="1" applyFill="1" applyBorder="1" applyAlignment="1" applyProtection="1">
      <alignment horizontal="center" vertical="center"/>
      <protection locked="0"/>
    </xf>
    <xf numFmtId="0" fontId="5" fillId="0" borderId="60" xfId="0" applyFont="1" applyBorder="1" applyAlignment="1" applyProtection="1">
      <alignment horizontal="center" vertical="center"/>
      <protection locked="0"/>
    </xf>
    <xf numFmtId="0" fontId="5" fillId="0" borderId="63" xfId="0" applyFont="1" applyBorder="1" applyAlignment="1" applyProtection="1">
      <alignment horizontal="center" vertical="center"/>
      <protection locked="0"/>
    </xf>
    <xf numFmtId="0" fontId="6" fillId="2" borderId="3"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4" borderId="3" xfId="0" applyFont="1" applyFill="1" applyBorder="1" applyAlignment="1" applyProtection="1">
      <alignment vertical="center" wrapText="1"/>
      <protection locked="0"/>
    </xf>
    <xf numFmtId="0" fontId="6" fillId="4" borderId="4" xfId="0" applyFont="1" applyFill="1" applyBorder="1" applyAlignment="1" applyProtection="1">
      <alignment vertical="center" wrapText="1"/>
      <protection locked="0"/>
    </xf>
    <xf numFmtId="0" fontId="5" fillId="4" borderId="4" xfId="0" applyFont="1" applyFill="1" applyBorder="1" applyAlignment="1" applyProtection="1">
      <alignment vertical="center" wrapText="1"/>
      <protection locked="0"/>
    </xf>
    <xf numFmtId="0" fontId="5" fillId="0" borderId="5" xfId="0" applyFont="1" applyBorder="1" applyAlignment="1" applyProtection="1">
      <alignment vertical="center" wrapText="1"/>
      <protection locked="0"/>
    </xf>
    <xf numFmtId="49" fontId="5" fillId="0" borderId="45" xfId="0" applyNumberFormat="1" applyFont="1" applyFill="1" applyBorder="1" applyAlignment="1" applyProtection="1">
      <alignment horizontal="left" vertical="center"/>
      <protection locked="0"/>
    </xf>
    <xf numFmtId="49" fontId="5" fillId="0" borderId="20" xfId="0" applyNumberFormat="1" applyFont="1" applyBorder="1" applyAlignment="1" applyProtection="1">
      <alignment horizontal="left" vertical="center"/>
      <protection locked="0"/>
    </xf>
    <xf numFmtId="49" fontId="5" fillId="0" borderId="47" xfId="0" applyNumberFormat="1" applyFont="1" applyBorder="1" applyAlignment="1" applyProtection="1">
      <alignment horizontal="left" vertical="center"/>
      <protection locked="0"/>
    </xf>
    <xf numFmtId="49" fontId="5" fillId="0" borderId="43" xfId="0" applyNumberFormat="1" applyFont="1" applyFill="1" applyBorder="1" applyAlignment="1" applyProtection="1">
      <alignment horizontal="left" vertical="center"/>
      <protection locked="0"/>
    </xf>
    <xf numFmtId="49" fontId="5" fillId="0" borderId="22" xfId="0" applyNumberFormat="1" applyFont="1" applyBorder="1" applyAlignment="1" applyProtection="1">
      <alignment horizontal="left" vertical="center"/>
      <protection locked="0"/>
    </xf>
    <xf numFmtId="49" fontId="5" fillId="0" borderId="28" xfId="0" applyNumberFormat="1" applyFont="1" applyBorder="1" applyAlignment="1" applyProtection="1">
      <alignment horizontal="left" vertical="center"/>
      <protection locked="0"/>
    </xf>
    <xf numFmtId="0" fontId="5" fillId="0" borderId="52" xfId="0" applyFont="1" applyBorder="1" applyAlignment="1" applyProtection="1">
      <alignment horizontal="right" vertical="center"/>
      <protection locked="0"/>
    </xf>
    <xf numFmtId="0" fontId="11" fillId="3" borderId="1" xfId="0" applyFont="1" applyFill="1" applyBorder="1" applyAlignment="1" applyProtection="1">
      <alignment vertical="center" wrapText="1"/>
      <protection locked="0"/>
    </xf>
    <xf numFmtId="49" fontId="6" fillId="4" borderId="3" xfId="0" quotePrefix="1" applyNumberFormat="1" applyFont="1" applyFill="1" applyBorder="1" applyAlignment="1" applyProtection="1">
      <alignment horizontal="right" vertical="center"/>
      <protection locked="0"/>
    </xf>
    <xf numFmtId="0" fontId="5" fillId="0" borderId="4"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5" fillId="3" borderId="36" xfId="0" quotePrefix="1" applyFont="1" applyFill="1" applyBorder="1" applyAlignment="1" applyProtection="1">
      <alignment horizontal="right" vertical="center" wrapText="1"/>
      <protection locked="0"/>
    </xf>
    <xf numFmtId="0" fontId="5" fillId="3" borderId="18" xfId="0" applyFont="1" applyFill="1" applyBorder="1" applyAlignment="1" applyProtection="1">
      <alignment horizontal="right" vertical="center" wrapText="1"/>
      <protection locked="0"/>
    </xf>
    <xf numFmtId="0" fontId="5" fillId="3" borderId="46" xfId="0" applyFont="1" applyFill="1" applyBorder="1" applyAlignment="1" applyProtection="1">
      <alignment vertical="center"/>
      <protection locked="0"/>
    </xf>
    <xf numFmtId="0" fontId="6" fillId="4" borderId="65" xfId="0" quotePrefix="1" applyFont="1" applyFill="1" applyBorder="1" applyAlignment="1" applyProtection="1">
      <alignment horizontal="right" vertical="center"/>
      <protection locked="0"/>
    </xf>
    <xf numFmtId="0" fontId="5" fillId="4" borderId="51" xfId="0" applyFont="1" applyFill="1" applyBorder="1" applyAlignment="1" applyProtection="1">
      <alignment horizontal="right" vertical="center"/>
      <protection locked="0"/>
    </xf>
    <xf numFmtId="0" fontId="5" fillId="4" borderId="51" xfId="0" applyFont="1" applyFill="1" applyBorder="1" applyAlignment="1" applyProtection="1">
      <alignment vertical="center"/>
      <protection locked="0"/>
    </xf>
    <xf numFmtId="0" fontId="5" fillId="4" borderId="52" xfId="0" applyFont="1" applyFill="1" applyBorder="1" applyAlignment="1" applyProtection="1">
      <alignment vertical="center"/>
      <protection locked="0"/>
    </xf>
    <xf numFmtId="0" fontId="5" fillId="0" borderId="23" xfId="0" applyFont="1" applyBorder="1" applyAlignment="1" applyProtection="1">
      <alignment horizontal="right" vertical="center" wrapText="1"/>
      <protection locked="0"/>
    </xf>
    <xf numFmtId="0" fontId="5" fillId="0" borderId="63" xfId="0" applyFont="1" applyBorder="1" applyAlignment="1" applyProtection="1">
      <alignment horizontal="right" vertical="center" wrapText="1"/>
      <protection locked="0"/>
    </xf>
    <xf numFmtId="0" fontId="5" fillId="0" borderId="36" xfId="0" quotePrefix="1" applyFont="1" applyBorder="1" applyAlignment="1" applyProtection="1">
      <alignment horizontal="right" vertical="center"/>
      <protection locked="0"/>
    </xf>
    <xf numFmtId="0" fontId="5" fillId="0" borderId="18" xfId="0" applyFont="1" applyBorder="1" applyAlignment="1" applyProtection="1">
      <alignment horizontal="right" vertical="center"/>
      <protection locked="0"/>
    </xf>
    <xf numFmtId="0" fontId="5" fillId="0" borderId="46" xfId="0" applyFont="1" applyBorder="1" applyAlignment="1" applyProtection="1">
      <alignment horizontal="right" vertical="center"/>
      <protection locked="0"/>
    </xf>
    <xf numFmtId="0" fontId="6" fillId="4" borderId="36" xfId="0" quotePrefix="1" applyFont="1" applyFill="1" applyBorder="1" applyAlignment="1" applyProtection="1">
      <alignment horizontal="right" vertical="center"/>
      <protection locked="0"/>
    </xf>
    <xf numFmtId="0" fontId="6" fillId="4" borderId="18" xfId="0" applyFont="1" applyFill="1" applyBorder="1" applyAlignment="1" applyProtection="1">
      <alignment horizontal="right" vertical="center"/>
      <protection locked="0"/>
    </xf>
    <xf numFmtId="0" fontId="6" fillId="4" borderId="46" xfId="0" applyFont="1" applyFill="1" applyBorder="1" applyAlignment="1" applyProtection="1">
      <alignment horizontal="right" vertical="center"/>
      <protection locked="0"/>
    </xf>
    <xf numFmtId="0" fontId="20" fillId="0" borderId="36" xfId="0" quotePrefix="1" applyFont="1" applyBorder="1" applyAlignment="1" applyProtection="1">
      <alignment horizontal="right" vertical="center" wrapText="1"/>
      <protection locked="0"/>
    </xf>
    <xf numFmtId="0" fontId="20" fillId="0" borderId="18" xfId="0" quotePrefix="1" applyFont="1" applyBorder="1" applyAlignment="1" applyProtection="1">
      <alignment horizontal="right" vertical="center" wrapText="1"/>
      <protection locked="0"/>
    </xf>
    <xf numFmtId="0" fontId="20" fillId="0" borderId="46" xfId="0" quotePrefix="1" applyFont="1" applyBorder="1" applyAlignment="1" applyProtection="1">
      <alignment horizontal="right" vertical="center" wrapText="1"/>
      <protection locked="0"/>
    </xf>
    <xf numFmtId="0" fontId="6" fillId="4" borderId="3" xfId="0" quotePrefix="1" applyFont="1" applyFill="1" applyBorder="1" applyAlignment="1" applyProtection="1">
      <alignment horizontal="right" vertical="center" wrapText="1"/>
      <protection locked="0"/>
    </xf>
    <xf numFmtId="0" fontId="6" fillId="4" borderId="4" xfId="0" quotePrefix="1" applyFont="1" applyFill="1" applyBorder="1" applyAlignment="1" applyProtection="1">
      <alignment horizontal="right" vertical="center" wrapText="1"/>
      <protection locked="0"/>
    </xf>
    <xf numFmtId="0" fontId="6" fillId="4" borderId="34" xfId="0" quotePrefix="1" applyFont="1" applyFill="1" applyBorder="1" applyAlignment="1" applyProtection="1">
      <alignment horizontal="right" vertical="center" wrapText="1"/>
      <protection locked="0"/>
    </xf>
    <xf numFmtId="0" fontId="11" fillId="0" borderId="36" xfId="0" quotePrefix="1" applyFont="1" applyBorder="1" applyAlignment="1" applyProtection="1">
      <alignment horizontal="right" vertical="center" wrapText="1"/>
      <protection locked="0"/>
    </xf>
    <xf numFmtId="0" fontId="11" fillId="0" borderId="18" xfId="0" applyFont="1" applyBorder="1" applyAlignment="1" applyProtection="1">
      <alignment horizontal="right" vertical="center" wrapText="1"/>
      <protection locked="0"/>
    </xf>
    <xf numFmtId="0" fontId="11" fillId="0" borderId="46" xfId="0" applyFont="1" applyBorder="1" applyAlignment="1" applyProtection="1">
      <alignment horizontal="right" vertical="center" wrapText="1"/>
      <protection locked="0"/>
    </xf>
    <xf numFmtId="0" fontId="5" fillId="0" borderId="46" xfId="0" applyFont="1" applyBorder="1" applyAlignment="1" applyProtection="1">
      <alignment horizontal="right" vertical="center" wrapText="1"/>
      <protection locked="0"/>
    </xf>
    <xf numFmtId="0" fontId="6" fillId="0" borderId="36" xfId="0" quotePrefix="1" applyFont="1" applyBorder="1" applyAlignment="1" applyProtection="1">
      <alignment horizontal="right" vertical="center"/>
      <protection locked="0"/>
    </xf>
    <xf numFmtId="0" fontId="6" fillId="0" borderId="18" xfId="0" quotePrefix="1" applyFont="1" applyBorder="1" applyAlignment="1" applyProtection="1">
      <alignment horizontal="right" vertical="center"/>
      <protection locked="0"/>
    </xf>
    <xf numFmtId="0" fontId="6" fillId="0" borderId="46" xfId="0" quotePrefix="1" applyFont="1" applyBorder="1" applyAlignment="1" applyProtection="1">
      <alignment horizontal="right" vertical="center"/>
      <protection locked="0"/>
    </xf>
    <xf numFmtId="0" fontId="5" fillId="3" borderId="36" xfId="0" applyFont="1" applyFill="1" applyBorder="1" applyAlignment="1" applyProtection="1">
      <alignment horizontal="right" vertical="center" wrapText="1"/>
      <protection locked="0"/>
    </xf>
    <xf numFmtId="0" fontId="5" fillId="3" borderId="46" xfId="0" applyFont="1" applyFill="1" applyBorder="1" applyAlignment="1" applyProtection="1">
      <alignment horizontal="right" vertical="center" wrapText="1"/>
      <protection locked="0"/>
    </xf>
    <xf numFmtId="0" fontId="5" fillId="0" borderId="65" xfId="0" applyFont="1" applyBorder="1" applyAlignment="1" applyProtection="1">
      <alignment horizontal="right" vertical="center"/>
      <protection locked="0"/>
    </xf>
    <xf numFmtId="49" fontId="6" fillId="4" borderId="44" xfId="0" applyNumberFormat="1" applyFont="1" applyFill="1" applyBorder="1" applyAlignment="1" applyProtection="1">
      <alignment horizontal="right" vertical="center"/>
      <protection locked="0"/>
    </xf>
    <xf numFmtId="0" fontId="5" fillId="0" borderId="27" xfId="0" applyFont="1" applyBorder="1" applyAlignment="1" applyProtection="1">
      <alignment horizontal="right" vertical="center"/>
      <protection locked="0"/>
    </xf>
    <xf numFmtId="0" fontId="5" fillId="3" borderId="46" xfId="0" applyFont="1" applyFill="1" applyBorder="1" applyAlignment="1" applyProtection="1">
      <alignment horizontal="right" vertical="center"/>
      <protection locked="0"/>
    </xf>
    <xf numFmtId="0" fontId="27" fillId="9" borderId="38" xfId="0" applyNumberFormat="1" applyFont="1" applyFill="1" applyBorder="1" applyAlignment="1" applyProtection="1">
      <alignment horizontal="center" vertical="center" wrapText="1"/>
      <protection locked="0"/>
    </xf>
    <xf numFmtId="0" fontId="28" fillId="0" borderId="46" xfId="0" applyFont="1" applyBorder="1" applyAlignment="1" applyProtection="1">
      <alignment horizontal="center" vertical="center"/>
      <protection locked="0"/>
    </xf>
    <xf numFmtId="49" fontId="5" fillId="3" borderId="27" xfId="0" applyNumberFormat="1" applyFont="1" applyFill="1" applyBorder="1" applyAlignment="1" applyProtection="1">
      <alignment horizontal="left" vertical="center" wrapText="1"/>
      <protection locked="0"/>
    </xf>
    <xf numFmtId="49" fontId="5" fillId="0" borderId="27" xfId="0" applyNumberFormat="1" applyFont="1" applyBorder="1" applyAlignment="1" applyProtection="1">
      <alignment horizontal="left" vertical="center" wrapText="1"/>
      <protection locked="0"/>
    </xf>
    <xf numFmtId="49" fontId="5" fillId="0" borderId="56" xfId="0" applyNumberFormat="1" applyFont="1" applyBorder="1" applyAlignment="1" applyProtection="1">
      <alignment horizontal="left" vertical="center" wrapText="1"/>
      <protection locked="0"/>
    </xf>
    <xf numFmtId="0" fontId="6" fillId="0" borderId="1" xfId="0" applyFont="1" applyBorder="1" applyAlignment="1" applyProtection="1">
      <alignment horizontal="center" wrapText="1"/>
      <protection locked="0"/>
    </xf>
    <xf numFmtId="0" fontId="6" fillId="0" borderId="7" xfId="0" applyFont="1" applyBorder="1" applyAlignment="1" applyProtection="1">
      <alignment horizontal="center" wrapText="1"/>
      <protection locked="0"/>
    </xf>
    <xf numFmtId="0" fontId="22" fillId="0" borderId="3" xfId="0" applyFont="1" applyBorder="1" applyAlignment="1" applyProtection="1">
      <alignment vertical="center" wrapText="1"/>
      <protection locked="0"/>
    </xf>
    <xf numFmtId="0" fontId="22" fillId="0" borderId="4" xfId="0" applyFont="1" applyBorder="1" applyAlignment="1" applyProtection="1">
      <alignment vertical="center" wrapText="1"/>
      <protection locked="0"/>
    </xf>
    <xf numFmtId="0" fontId="5" fillId="0" borderId="3" xfId="0" applyFont="1" applyBorder="1" applyAlignment="1" applyProtection="1">
      <alignment vertical="top" wrapText="1"/>
      <protection locked="0"/>
    </xf>
    <xf numFmtId="0" fontId="5" fillId="0" borderId="4" xfId="0" applyFont="1" applyBorder="1" applyAlignment="1" applyProtection="1">
      <alignment vertical="top" wrapText="1"/>
      <protection locked="0"/>
    </xf>
    <xf numFmtId="0" fontId="5" fillId="0" borderId="5" xfId="0" applyFont="1" applyBorder="1" applyAlignment="1" applyProtection="1">
      <alignment vertical="top" wrapText="1"/>
      <protection locked="0"/>
    </xf>
    <xf numFmtId="0" fontId="6" fillId="4" borderId="61" xfId="0" applyFont="1" applyFill="1" applyBorder="1" applyAlignment="1" applyProtection="1">
      <alignment horizontal="center" vertical="center"/>
      <protection locked="0"/>
    </xf>
    <xf numFmtId="0" fontId="6" fillId="4" borderId="54" xfId="0" applyFont="1" applyFill="1" applyBorder="1" applyAlignment="1" applyProtection="1">
      <alignment horizontal="center" vertical="center"/>
      <protection locked="0"/>
    </xf>
    <xf numFmtId="49" fontId="5" fillId="3" borderId="26" xfId="0" applyNumberFormat="1" applyFont="1" applyFill="1" applyBorder="1" applyAlignment="1" applyProtection="1">
      <alignment horizontal="left" vertical="center" wrapText="1"/>
      <protection locked="0"/>
    </xf>
    <xf numFmtId="49" fontId="5" fillId="0" borderId="26" xfId="0" applyNumberFormat="1" applyFont="1" applyBorder="1" applyAlignment="1" applyProtection="1">
      <alignment horizontal="left" vertical="center" wrapText="1"/>
      <protection locked="0"/>
    </xf>
    <xf numFmtId="49" fontId="5" fillId="0" borderId="55" xfId="0" applyNumberFormat="1" applyFont="1" applyBorder="1" applyAlignment="1" applyProtection="1">
      <alignment horizontal="left" vertical="center" wrapText="1"/>
      <protection locked="0"/>
    </xf>
    <xf numFmtId="4" fontId="17" fillId="4" borderId="61" xfId="0" applyNumberFormat="1" applyFont="1" applyFill="1" applyBorder="1" applyAlignment="1" applyProtection="1">
      <alignment horizontal="center" vertical="center" wrapText="1"/>
      <protection locked="0"/>
    </xf>
    <xf numFmtId="0" fontId="5" fillId="0" borderId="61" xfId="0" applyFont="1" applyBorder="1" applyAlignment="1" applyProtection="1">
      <alignment vertical="center"/>
      <protection locked="0"/>
    </xf>
    <xf numFmtId="3" fontId="5" fillId="3" borderId="26" xfId="0" applyNumberFormat="1" applyFont="1" applyFill="1" applyBorder="1" applyAlignment="1" applyProtection="1">
      <alignment horizontal="right" vertical="center"/>
      <protection locked="0"/>
    </xf>
    <xf numFmtId="3" fontId="5" fillId="0" borderId="26" xfId="0" applyNumberFormat="1" applyFont="1" applyBorder="1" applyAlignment="1" applyProtection="1">
      <alignment horizontal="right" vertical="center"/>
      <protection locked="0"/>
    </xf>
    <xf numFmtId="3" fontId="5" fillId="3" borderId="27" xfId="0" applyNumberFormat="1" applyFont="1" applyFill="1" applyBorder="1" applyAlignment="1" applyProtection="1">
      <alignment horizontal="right" vertical="center"/>
      <protection locked="0"/>
    </xf>
    <xf numFmtId="3" fontId="5" fillId="0" borderId="27" xfId="0" applyNumberFormat="1" applyFont="1" applyBorder="1" applyAlignment="1" applyProtection="1">
      <alignment horizontal="right" vertical="center"/>
      <protection locked="0"/>
    </xf>
  </cellXfs>
  <cellStyles count="859">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xfId="91" builtinId="8" hidden="1"/>
    <cellStyle name="Lien hypertexte" xfId="93" builtinId="8" hidden="1"/>
    <cellStyle name="Lien hypertexte" xfId="95" builtinId="8" hidden="1"/>
    <cellStyle name="Lien hypertexte" xfId="97" builtinId="8" hidden="1"/>
    <cellStyle name="Lien hypertexte" xfId="99" builtinId="8" hidden="1"/>
    <cellStyle name="Lien hypertexte" xfId="101" builtinId="8" hidden="1"/>
    <cellStyle name="Lien hypertexte" xfId="103" builtinId="8" hidden="1"/>
    <cellStyle name="Lien hypertexte" xfId="105" builtinId="8" hidden="1"/>
    <cellStyle name="Lien hypertexte" xfId="107" builtinId="8" hidden="1"/>
    <cellStyle name="Lien hypertexte" xfId="109" builtinId="8" hidden="1"/>
    <cellStyle name="Lien hypertexte" xfId="111" builtinId="8" hidden="1"/>
    <cellStyle name="Lien hypertexte" xfId="113" builtinId="8" hidden="1"/>
    <cellStyle name="Lien hypertexte" xfId="115" builtinId="8" hidden="1"/>
    <cellStyle name="Lien hypertexte" xfId="117" builtinId="8" hidden="1"/>
    <cellStyle name="Lien hypertexte" xfId="119" builtinId="8" hidden="1"/>
    <cellStyle name="Lien hypertexte" xfId="121" builtinId="8" hidden="1"/>
    <cellStyle name="Lien hypertexte" xfId="123" builtinId="8" hidden="1"/>
    <cellStyle name="Lien hypertexte" xfId="125" builtinId="8" hidden="1"/>
    <cellStyle name="Lien hypertexte" xfId="127" builtinId="8" hidden="1"/>
    <cellStyle name="Lien hypertexte" xfId="129" builtinId="8" hidden="1"/>
    <cellStyle name="Lien hypertexte" xfId="131" builtinId="8" hidden="1"/>
    <cellStyle name="Lien hypertexte" xfId="133" builtinId="8" hidden="1"/>
    <cellStyle name="Lien hypertexte" xfId="135" builtinId="8" hidden="1"/>
    <cellStyle name="Lien hypertexte" xfId="137" builtinId="8" hidden="1"/>
    <cellStyle name="Lien hypertexte" xfId="139" builtinId="8" hidden="1"/>
    <cellStyle name="Lien hypertexte" xfId="141" builtinId="8" hidden="1"/>
    <cellStyle name="Lien hypertexte" xfId="143" builtinId="8" hidden="1"/>
    <cellStyle name="Lien hypertexte" xfId="145" builtinId="8" hidden="1"/>
    <cellStyle name="Lien hypertexte" xfId="147" builtinId="8" hidden="1"/>
    <cellStyle name="Lien hypertexte" xfId="149" builtinId="8" hidden="1"/>
    <cellStyle name="Lien hypertexte" xfId="151" builtinId="8" hidden="1"/>
    <cellStyle name="Lien hypertexte" xfId="153" builtinId="8" hidden="1"/>
    <cellStyle name="Lien hypertexte" xfId="155" builtinId="8" hidden="1"/>
    <cellStyle name="Lien hypertexte" xfId="157" builtinId="8" hidden="1"/>
    <cellStyle name="Lien hypertexte" xfId="159" builtinId="8" hidden="1"/>
    <cellStyle name="Lien hypertexte" xfId="161" builtinId="8" hidden="1"/>
    <cellStyle name="Lien hypertexte" xfId="163" builtinId="8" hidden="1"/>
    <cellStyle name="Lien hypertexte" xfId="165" builtinId="8" hidden="1"/>
    <cellStyle name="Lien hypertexte" xfId="167" builtinId="8" hidden="1"/>
    <cellStyle name="Lien hypertexte" xfId="169" builtinId="8" hidden="1"/>
    <cellStyle name="Lien hypertexte" xfId="171" builtinId="8" hidden="1"/>
    <cellStyle name="Lien hypertexte" xfId="173" builtinId="8" hidden="1"/>
    <cellStyle name="Lien hypertexte" xfId="175" builtinId="8" hidden="1"/>
    <cellStyle name="Lien hypertexte" xfId="177" builtinId="8" hidden="1"/>
    <cellStyle name="Lien hypertexte" xfId="179" builtinId="8" hidden="1"/>
    <cellStyle name="Lien hypertexte" xfId="181" builtinId="8" hidden="1"/>
    <cellStyle name="Lien hypertexte" xfId="183" builtinId="8" hidden="1"/>
    <cellStyle name="Lien hypertexte" xfId="185" builtinId="8" hidden="1"/>
    <cellStyle name="Lien hypertexte" xfId="187" builtinId="8" hidden="1"/>
    <cellStyle name="Lien hypertexte" xfId="189" builtinId="8" hidden="1"/>
    <cellStyle name="Lien hypertexte" xfId="191" builtinId="8" hidden="1"/>
    <cellStyle name="Lien hypertexte" xfId="193" builtinId="8" hidden="1"/>
    <cellStyle name="Lien hypertexte" xfId="195" builtinId="8" hidden="1"/>
    <cellStyle name="Lien hypertexte" xfId="197" builtinId="8" hidden="1"/>
    <cellStyle name="Lien hypertexte" xfId="199" builtinId="8" hidden="1"/>
    <cellStyle name="Lien hypertexte" xfId="201" builtinId="8" hidden="1"/>
    <cellStyle name="Lien hypertexte" xfId="203" builtinId="8" hidden="1"/>
    <cellStyle name="Lien hypertexte" xfId="205" builtinId="8" hidden="1"/>
    <cellStyle name="Lien hypertexte" xfId="207" builtinId="8" hidden="1"/>
    <cellStyle name="Lien hypertexte" xfId="209" builtinId="8" hidden="1"/>
    <cellStyle name="Lien hypertexte" xfId="211" builtinId="8" hidden="1"/>
    <cellStyle name="Lien hypertexte" xfId="213" builtinId="8" hidden="1"/>
    <cellStyle name="Lien hypertexte" xfId="215" builtinId="8" hidden="1"/>
    <cellStyle name="Lien hypertexte" xfId="217" builtinId="8" hidden="1"/>
    <cellStyle name="Lien hypertexte" xfId="219" builtinId="8" hidden="1"/>
    <cellStyle name="Lien hypertexte" xfId="221" builtinId="8" hidden="1"/>
    <cellStyle name="Lien hypertexte" xfId="223" builtinId="8" hidden="1"/>
    <cellStyle name="Lien hypertexte" xfId="225" builtinId="8" hidden="1"/>
    <cellStyle name="Lien hypertexte" xfId="227" builtinId="8" hidden="1"/>
    <cellStyle name="Lien hypertexte" xfId="229" builtinId="8" hidden="1"/>
    <cellStyle name="Lien hypertexte" xfId="231" builtinId="8" hidden="1"/>
    <cellStyle name="Lien hypertexte" xfId="233" builtinId="8" hidden="1"/>
    <cellStyle name="Lien hypertexte" xfId="235" builtinId="8" hidden="1"/>
    <cellStyle name="Lien hypertexte" xfId="237" builtinId="8" hidden="1"/>
    <cellStyle name="Lien hypertexte" xfId="239" builtinId="8" hidden="1"/>
    <cellStyle name="Lien hypertexte" xfId="241" builtinId="8" hidden="1"/>
    <cellStyle name="Lien hypertexte" xfId="243" builtinId="8" hidden="1"/>
    <cellStyle name="Lien hypertexte" xfId="245" builtinId="8" hidden="1"/>
    <cellStyle name="Lien hypertexte" xfId="247" builtinId="8" hidden="1"/>
    <cellStyle name="Lien hypertexte" xfId="249" builtinId="8" hidden="1"/>
    <cellStyle name="Lien hypertexte" xfId="251" builtinId="8" hidden="1"/>
    <cellStyle name="Lien hypertexte" xfId="253" builtinId="8" hidden="1"/>
    <cellStyle name="Lien hypertexte" xfId="255" builtinId="8" hidden="1"/>
    <cellStyle name="Lien hypertexte" xfId="257" builtinId="8" hidden="1"/>
    <cellStyle name="Lien hypertexte" xfId="259" builtinId="8" hidden="1"/>
    <cellStyle name="Lien hypertexte" xfId="261" builtinId="8" hidden="1"/>
    <cellStyle name="Lien hypertexte" xfId="263" builtinId="8" hidden="1"/>
    <cellStyle name="Lien hypertexte" xfId="265" builtinId="8" hidden="1"/>
    <cellStyle name="Lien hypertexte" xfId="267" builtinId="8" hidden="1"/>
    <cellStyle name="Lien hypertexte" xfId="269" builtinId="8" hidden="1"/>
    <cellStyle name="Lien hypertexte" xfId="271" builtinId="8" hidden="1"/>
    <cellStyle name="Lien hypertexte" xfId="273" builtinId="8" hidden="1"/>
    <cellStyle name="Lien hypertexte" xfId="275" builtinId="8" hidden="1"/>
    <cellStyle name="Lien hypertexte" xfId="277" builtinId="8" hidden="1"/>
    <cellStyle name="Lien hypertexte" xfId="279" builtinId="8" hidden="1"/>
    <cellStyle name="Lien hypertexte" xfId="281" builtinId="8" hidden="1"/>
    <cellStyle name="Lien hypertexte" xfId="283" builtinId="8" hidden="1"/>
    <cellStyle name="Lien hypertexte" xfId="285" builtinId="8" hidden="1"/>
    <cellStyle name="Lien hypertexte" xfId="287" builtinId="8" hidden="1"/>
    <cellStyle name="Lien hypertexte" xfId="289" builtinId="8" hidden="1"/>
    <cellStyle name="Lien hypertexte" xfId="291" builtinId="8" hidden="1"/>
    <cellStyle name="Lien hypertexte" xfId="293" builtinId="8" hidden="1"/>
    <cellStyle name="Lien hypertexte" xfId="295" builtinId="8" hidden="1"/>
    <cellStyle name="Lien hypertexte" xfId="297" builtinId="8" hidden="1"/>
    <cellStyle name="Lien hypertexte" xfId="299" builtinId="8" hidden="1"/>
    <cellStyle name="Lien hypertexte" xfId="301" builtinId="8" hidden="1"/>
    <cellStyle name="Lien hypertexte" xfId="303" builtinId="8" hidden="1"/>
    <cellStyle name="Lien hypertexte" xfId="305" builtinId="8" hidden="1"/>
    <cellStyle name="Lien hypertexte" xfId="307" builtinId="8" hidden="1"/>
    <cellStyle name="Lien hypertexte" xfId="309" builtinId="8" hidden="1"/>
    <cellStyle name="Lien hypertexte" xfId="311" builtinId="8" hidden="1"/>
    <cellStyle name="Lien hypertexte" xfId="313" builtinId="8" hidden="1"/>
    <cellStyle name="Lien hypertexte" xfId="315" builtinId="8" hidden="1"/>
    <cellStyle name="Lien hypertexte" xfId="317" builtinId="8" hidden="1"/>
    <cellStyle name="Lien hypertexte" xfId="319" builtinId="8" hidden="1"/>
    <cellStyle name="Lien hypertexte" xfId="321" builtinId="8" hidden="1"/>
    <cellStyle name="Lien hypertexte" xfId="323" builtinId="8" hidden="1"/>
    <cellStyle name="Lien hypertexte" xfId="325" builtinId="8" hidden="1"/>
    <cellStyle name="Lien hypertexte" xfId="327" builtinId="8" hidden="1"/>
    <cellStyle name="Lien hypertexte" xfId="329" builtinId="8" hidden="1"/>
    <cellStyle name="Lien hypertexte" xfId="331" builtinId="8" hidden="1"/>
    <cellStyle name="Lien hypertexte" xfId="333" builtinId="8" hidden="1"/>
    <cellStyle name="Lien hypertexte" xfId="335" builtinId="8" hidden="1"/>
    <cellStyle name="Lien hypertexte" xfId="337" builtinId="8" hidden="1"/>
    <cellStyle name="Lien hypertexte" xfId="339" builtinId="8" hidden="1"/>
    <cellStyle name="Lien hypertexte" xfId="341" builtinId="8" hidden="1"/>
    <cellStyle name="Lien hypertexte" xfId="343" builtinId="8" hidden="1"/>
    <cellStyle name="Lien hypertexte" xfId="345" builtinId="8" hidden="1"/>
    <cellStyle name="Lien hypertexte" xfId="347" builtinId="8" hidden="1"/>
    <cellStyle name="Lien hypertexte" xfId="349" builtinId="8" hidden="1"/>
    <cellStyle name="Lien hypertexte" xfId="351" builtinId="8" hidden="1"/>
    <cellStyle name="Lien hypertexte" xfId="353" builtinId="8" hidden="1"/>
    <cellStyle name="Lien hypertexte" xfId="355" builtinId="8" hidden="1"/>
    <cellStyle name="Lien hypertexte" xfId="357" builtinId="8" hidden="1"/>
    <cellStyle name="Lien hypertexte" xfId="359" builtinId="8" hidden="1"/>
    <cellStyle name="Lien hypertexte" xfId="361" builtinId="8" hidden="1"/>
    <cellStyle name="Lien hypertexte" xfId="363" builtinId="8" hidden="1"/>
    <cellStyle name="Lien hypertexte" xfId="365" builtinId="8" hidden="1"/>
    <cellStyle name="Lien hypertexte" xfId="367" builtinId="8" hidden="1"/>
    <cellStyle name="Lien hypertexte" xfId="369" builtinId="8" hidden="1"/>
    <cellStyle name="Lien hypertexte" xfId="371" builtinId="8" hidden="1"/>
    <cellStyle name="Lien hypertexte" xfId="373" builtinId="8" hidden="1"/>
    <cellStyle name="Lien hypertexte" xfId="375" builtinId="8" hidden="1"/>
    <cellStyle name="Lien hypertexte" xfId="377" builtinId="8" hidden="1"/>
    <cellStyle name="Lien hypertexte" xfId="379" builtinId="8" hidden="1"/>
    <cellStyle name="Lien hypertexte" xfId="381" builtinId="8" hidden="1"/>
    <cellStyle name="Lien hypertexte" xfId="383" builtinId="8" hidden="1"/>
    <cellStyle name="Lien hypertexte" xfId="385" builtinId="8" hidden="1"/>
    <cellStyle name="Lien hypertexte" xfId="387" builtinId="8" hidden="1"/>
    <cellStyle name="Lien hypertexte" xfId="389" builtinId="8" hidden="1"/>
    <cellStyle name="Lien hypertexte" xfId="391" builtinId="8" hidden="1"/>
    <cellStyle name="Lien hypertexte" xfId="393" builtinId="8" hidden="1"/>
    <cellStyle name="Lien hypertexte" xfId="395" builtinId="8" hidden="1"/>
    <cellStyle name="Lien hypertexte" xfId="397" builtinId="8" hidden="1"/>
    <cellStyle name="Lien hypertexte" xfId="399" builtinId="8" hidden="1"/>
    <cellStyle name="Lien hypertexte" xfId="401" builtinId="8" hidden="1"/>
    <cellStyle name="Lien hypertexte" xfId="403" builtinId="8" hidden="1"/>
    <cellStyle name="Lien hypertexte" xfId="405" builtinId="8" hidden="1"/>
    <cellStyle name="Lien hypertexte" xfId="407" builtinId="8" hidden="1"/>
    <cellStyle name="Lien hypertexte" xfId="409" builtinId="8" hidden="1"/>
    <cellStyle name="Lien hypertexte" xfId="411" builtinId="8" hidden="1"/>
    <cellStyle name="Lien hypertexte" xfId="413" builtinId="8" hidden="1"/>
    <cellStyle name="Lien hypertexte" xfId="415" builtinId="8" hidden="1"/>
    <cellStyle name="Lien hypertexte" xfId="417" builtinId="8" hidden="1"/>
    <cellStyle name="Lien hypertexte" xfId="419" builtinId="8" hidden="1"/>
    <cellStyle name="Lien hypertexte" xfId="421" builtinId="8" hidden="1"/>
    <cellStyle name="Lien hypertexte" xfId="423" builtinId="8" hidden="1"/>
    <cellStyle name="Lien hypertexte" xfId="425" builtinId="8" hidden="1"/>
    <cellStyle name="Lien hypertexte" xfId="427" builtinId="8" hidden="1"/>
    <cellStyle name="Lien hypertexte" xfId="429" builtinId="8" hidden="1"/>
    <cellStyle name="Lien hypertexte" xfId="431" builtinId="8" hidden="1"/>
    <cellStyle name="Lien hypertexte" xfId="433" builtinId="8" hidden="1"/>
    <cellStyle name="Lien hypertexte" xfId="435" builtinId="8" hidden="1"/>
    <cellStyle name="Lien hypertexte" xfId="437" builtinId="8" hidden="1"/>
    <cellStyle name="Lien hypertexte" xfId="439" builtinId="8" hidden="1"/>
    <cellStyle name="Lien hypertexte" xfId="441" builtinId="8" hidden="1"/>
    <cellStyle name="Lien hypertexte" xfId="443" builtinId="8" hidden="1"/>
    <cellStyle name="Lien hypertexte" xfId="445" builtinId="8" hidden="1"/>
    <cellStyle name="Lien hypertexte" xfId="447" builtinId="8" hidden="1"/>
    <cellStyle name="Lien hypertexte" xfId="449" builtinId="8" hidden="1"/>
    <cellStyle name="Lien hypertexte" xfId="451" builtinId="8" hidden="1"/>
    <cellStyle name="Lien hypertexte" xfId="453" builtinId="8" hidden="1"/>
    <cellStyle name="Lien hypertexte" xfId="455" builtinId="8" hidden="1"/>
    <cellStyle name="Lien hypertexte" xfId="457" builtinId="8" hidden="1"/>
    <cellStyle name="Lien hypertexte" xfId="459" builtinId="8" hidden="1"/>
    <cellStyle name="Lien hypertexte" xfId="461" builtinId="8" hidden="1"/>
    <cellStyle name="Lien hypertexte" xfId="463" builtinId="8" hidden="1"/>
    <cellStyle name="Lien hypertexte" xfId="465" builtinId="8" hidden="1"/>
    <cellStyle name="Lien hypertexte" xfId="467" builtinId="8" hidden="1"/>
    <cellStyle name="Lien hypertexte" xfId="469" builtinId="8" hidden="1"/>
    <cellStyle name="Lien hypertexte" xfId="471" builtinId="8" hidden="1"/>
    <cellStyle name="Lien hypertexte" xfId="473" builtinId="8" hidden="1"/>
    <cellStyle name="Lien hypertexte" xfId="475" builtinId="8" hidden="1"/>
    <cellStyle name="Lien hypertexte" xfId="477" builtinId="8" hidden="1"/>
    <cellStyle name="Lien hypertexte" xfId="479" builtinId="8" hidden="1"/>
    <cellStyle name="Lien hypertexte" xfId="481" builtinId="8" hidden="1"/>
    <cellStyle name="Lien hypertexte" xfId="483" builtinId="8" hidden="1"/>
    <cellStyle name="Lien hypertexte" xfId="485" builtinId="8" hidden="1"/>
    <cellStyle name="Lien hypertexte" xfId="487" builtinId="8" hidden="1"/>
    <cellStyle name="Lien hypertexte" xfId="489" builtinId="8" hidden="1"/>
    <cellStyle name="Lien hypertexte" xfId="491" builtinId="8" hidden="1"/>
    <cellStyle name="Lien hypertexte" xfId="493" builtinId="8" hidden="1"/>
    <cellStyle name="Lien hypertexte" xfId="495" builtinId="8" hidden="1"/>
    <cellStyle name="Lien hypertexte" xfId="497" builtinId="8" hidden="1"/>
    <cellStyle name="Lien hypertexte" xfId="499" builtinId="8" hidden="1"/>
    <cellStyle name="Lien hypertexte" xfId="501" builtinId="8" hidden="1"/>
    <cellStyle name="Lien hypertexte" xfId="503" builtinId="8" hidden="1"/>
    <cellStyle name="Lien hypertexte" xfId="505" builtinId="8" hidden="1"/>
    <cellStyle name="Lien hypertexte" xfId="507" builtinId="8" hidden="1"/>
    <cellStyle name="Lien hypertexte" xfId="509" builtinId="8" hidden="1"/>
    <cellStyle name="Lien hypertexte" xfId="511" builtinId="8" hidden="1"/>
    <cellStyle name="Lien hypertexte" xfId="513" builtinId="8" hidden="1"/>
    <cellStyle name="Lien hypertexte" xfId="515" builtinId="8" hidden="1"/>
    <cellStyle name="Lien hypertexte" xfId="517" builtinId="8" hidden="1"/>
    <cellStyle name="Lien hypertexte" xfId="519" builtinId="8" hidden="1"/>
    <cellStyle name="Lien hypertexte" xfId="521" builtinId="8" hidden="1"/>
    <cellStyle name="Lien hypertexte" xfId="523" builtinId="8" hidden="1"/>
    <cellStyle name="Lien hypertexte" xfId="525" builtinId="8" hidden="1"/>
    <cellStyle name="Lien hypertexte" xfId="527" builtinId="8" hidden="1"/>
    <cellStyle name="Lien hypertexte" xfId="529" builtinId="8" hidden="1"/>
    <cellStyle name="Lien hypertexte" xfId="531" builtinId="8" hidden="1"/>
    <cellStyle name="Lien hypertexte" xfId="533" builtinId="8" hidden="1"/>
    <cellStyle name="Lien hypertexte" xfId="535" builtinId="8" hidden="1"/>
    <cellStyle name="Lien hypertexte" xfId="537" builtinId="8" hidden="1"/>
    <cellStyle name="Lien hypertexte" xfId="539" builtinId="8" hidden="1"/>
    <cellStyle name="Lien hypertexte" xfId="541" builtinId="8" hidden="1"/>
    <cellStyle name="Lien hypertexte" xfId="543" builtinId="8" hidden="1"/>
    <cellStyle name="Lien hypertexte" xfId="545" builtinId="8" hidden="1"/>
    <cellStyle name="Lien hypertexte" xfId="547" builtinId="8" hidden="1"/>
    <cellStyle name="Lien hypertexte" xfId="549" builtinId="8" hidden="1"/>
    <cellStyle name="Lien hypertexte" xfId="551" builtinId="8" hidden="1"/>
    <cellStyle name="Lien hypertexte" xfId="553" builtinId="8" hidden="1"/>
    <cellStyle name="Lien hypertexte" xfId="555" builtinId="8" hidden="1"/>
    <cellStyle name="Lien hypertexte" xfId="557" builtinId="8" hidden="1"/>
    <cellStyle name="Lien hypertexte" xfId="559" builtinId="8" hidden="1"/>
    <cellStyle name="Lien hypertexte" xfId="561" builtinId="8" hidden="1"/>
    <cellStyle name="Lien hypertexte" xfId="563" builtinId="8" hidden="1"/>
    <cellStyle name="Lien hypertexte" xfId="565" builtinId="8" hidden="1"/>
    <cellStyle name="Lien hypertexte" xfId="567" builtinId="8" hidden="1"/>
    <cellStyle name="Lien hypertexte" xfId="569" builtinId="8" hidden="1"/>
    <cellStyle name="Lien hypertexte" xfId="571" builtinId="8" hidden="1"/>
    <cellStyle name="Lien hypertexte" xfId="573" builtinId="8" hidden="1"/>
    <cellStyle name="Lien hypertexte" xfId="575" builtinId="8" hidden="1"/>
    <cellStyle name="Lien hypertexte" xfId="577" builtinId="8" hidden="1"/>
    <cellStyle name="Lien hypertexte" xfId="579" builtinId="8" hidden="1"/>
    <cellStyle name="Lien hypertexte" xfId="581" builtinId="8" hidden="1"/>
    <cellStyle name="Lien hypertexte" xfId="583" builtinId="8" hidden="1"/>
    <cellStyle name="Lien hypertexte" xfId="585" builtinId="8" hidden="1"/>
    <cellStyle name="Lien hypertexte" xfId="587" builtinId="8" hidden="1"/>
    <cellStyle name="Lien hypertexte" xfId="589" builtinId="8" hidden="1"/>
    <cellStyle name="Lien hypertexte" xfId="591" builtinId="8" hidden="1"/>
    <cellStyle name="Lien hypertexte" xfId="593" builtinId="8" hidden="1"/>
    <cellStyle name="Lien hypertexte" xfId="595" builtinId="8" hidden="1"/>
    <cellStyle name="Lien hypertexte" xfId="597" builtinId="8" hidden="1"/>
    <cellStyle name="Lien hypertexte" xfId="599" builtinId="8" hidden="1"/>
    <cellStyle name="Lien hypertexte" xfId="601" builtinId="8" hidden="1"/>
    <cellStyle name="Lien hypertexte" xfId="603" builtinId="8" hidden="1"/>
    <cellStyle name="Lien hypertexte" xfId="605" builtinId="8" hidden="1"/>
    <cellStyle name="Lien hypertexte" xfId="607" builtinId="8" hidden="1"/>
    <cellStyle name="Lien hypertexte" xfId="609" builtinId="8" hidden="1"/>
    <cellStyle name="Lien hypertexte" xfId="611" builtinId="8" hidden="1"/>
    <cellStyle name="Lien hypertexte" xfId="613" builtinId="8" hidden="1"/>
    <cellStyle name="Lien hypertexte" xfId="615" builtinId="8" hidden="1"/>
    <cellStyle name="Lien hypertexte" xfId="617" builtinId="8" hidden="1"/>
    <cellStyle name="Lien hypertexte" xfId="619" builtinId="8" hidden="1"/>
    <cellStyle name="Lien hypertexte" xfId="621" builtinId="8" hidden="1"/>
    <cellStyle name="Lien hypertexte" xfId="623" builtinId="8" hidden="1"/>
    <cellStyle name="Lien hypertexte" xfId="625" builtinId="8" hidden="1"/>
    <cellStyle name="Lien hypertexte" xfId="627" builtinId="8" hidden="1"/>
    <cellStyle name="Lien hypertexte" xfId="629" builtinId="8" hidden="1"/>
    <cellStyle name="Lien hypertexte" xfId="631" builtinId="8" hidden="1"/>
    <cellStyle name="Lien hypertexte" xfId="633" builtinId="8" hidden="1"/>
    <cellStyle name="Lien hypertexte" xfId="635" builtinId="8" hidden="1"/>
    <cellStyle name="Lien hypertexte" xfId="637" builtinId="8" hidden="1"/>
    <cellStyle name="Lien hypertexte" xfId="639" builtinId="8" hidden="1"/>
    <cellStyle name="Lien hypertexte" xfId="641" builtinId="8" hidden="1"/>
    <cellStyle name="Lien hypertexte" xfId="643" builtinId="8" hidden="1"/>
    <cellStyle name="Lien hypertexte" xfId="645" builtinId="8" hidden="1"/>
    <cellStyle name="Lien hypertexte" xfId="647" builtinId="8" hidden="1"/>
    <cellStyle name="Lien hypertexte" xfId="649" builtinId="8" hidden="1"/>
    <cellStyle name="Lien hypertexte" xfId="651" builtinId="8" hidden="1"/>
    <cellStyle name="Lien hypertexte" xfId="653" builtinId="8" hidden="1"/>
    <cellStyle name="Lien hypertexte" xfId="655" builtinId="8" hidden="1"/>
    <cellStyle name="Lien hypertexte" xfId="657" builtinId="8" hidden="1"/>
    <cellStyle name="Lien hypertexte" xfId="659" builtinId="8" hidden="1"/>
    <cellStyle name="Lien hypertexte" xfId="661" builtinId="8" hidden="1"/>
    <cellStyle name="Lien hypertexte" xfId="663" builtinId="8" hidden="1"/>
    <cellStyle name="Lien hypertexte" xfId="665" builtinId="8" hidden="1"/>
    <cellStyle name="Lien hypertexte" xfId="667" builtinId="8" hidden="1"/>
    <cellStyle name="Lien hypertexte" xfId="669" builtinId="8" hidden="1"/>
    <cellStyle name="Lien hypertexte" xfId="671" builtinId="8" hidden="1"/>
    <cellStyle name="Lien hypertexte" xfId="673" builtinId="8" hidden="1"/>
    <cellStyle name="Lien hypertexte" xfId="675" builtinId="8" hidden="1"/>
    <cellStyle name="Lien hypertexte" xfId="677" builtinId="8" hidden="1"/>
    <cellStyle name="Lien hypertexte" xfId="679" builtinId="8" hidden="1"/>
    <cellStyle name="Lien hypertexte" xfId="681" builtinId="8" hidden="1"/>
    <cellStyle name="Lien hypertexte" xfId="683" builtinId="8" hidden="1"/>
    <cellStyle name="Lien hypertexte" xfId="685" builtinId="8" hidden="1"/>
    <cellStyle name="Lien hypertexte" xfId="687" builtinId="8" hidden="1"/>
    <cellStyle name="Lien hypertexte" xfId="689" builtinId="8" hidden="1"/>
    <cellStyle name="Lien hypertexte" xfId="691" builtinId="8" hidden="1"/>
    <cellStyle name="Lien hypertexte" xfId="693" builtinId="8" hidden="1"/>
    <cellStyle name="Lien hypertexte" xfId="695" builtinId="8" hidden="1"/>
    <cellStyle name="Lien hypertexte" xfId="697" builtinId="8" hidden="1"/>
    <cellStyle name="Lien hypertexte" xfId="699" builtinId="8" hidden="1"/>
    <cellStyle name="Lien hypertexte" xfId="701" builtinId="8" hidden="1"/>
    <cellStyle name="Lien hypertexte" xfId="703" builtinId="8" hidden="1"/>
    <cellStyle name="Lien hypertexte" xfId="705" builtinId="8" hidden="1"/>
    <cellStyle name="Lien hypertexte" xfId="707" builtinId="8" hidden="1"/>
    <cellStyle name="Lien hypertexte" xfId="709" builtinId="8" hidden="1"/>
    <cellStyle name="Lien hypertexte" xfId="711" builtinId="8" hidden="1"/>
    <cellStyle name="Lien hypertexte" xfId="713" builtinId="8" hidden="1"/>
    <cellStyle name="Lien hypertexte" xfId="715" builtinId="8" hidden="1"/>
    <cellStyle name="Lien hypertexte" xfId="717" builtinId="8" hidden="1"/>
    <cellStyle name="Lien hypertexte" xfId="719" builtinId="8" hidden="1"/>
    <cellStyle name="Lien hypertexte" xfId="721" builtinId="8" hidden="1"/>
    <cellStyle name="Lien hypertexte" xfId="723" builtinId="8" hidden="1"/>
    <cellStyle name="Lien hypertexte" xfId="725" builtinId="8" hidden="1"/>
    <cellStyle name="Lien hypertexte" xfId="727" builtinId="8" hidden="1"/>
    <cellStyle name="Lien hypertexte" xfId="729" builtinId="8" hidden="1"/>
    <cellStyle name="Lien hypertexte" xfId="731" builtinId="8" hidden="1"/>
    <cellStyle name="Lien hypertexte" xfId="733" builtinId="8" hidden="1"/>
    <cellStyle name="Lien hypertexte" xfId="735" builtinId="8" hidden="1"/>
    <cellStyle name="Lien hypertexte" xfId="737" builtinId="8" hidden="1"/>
    <cellStyle name="Lien hypertexte" xfId="739" builtinId="8" hidden="1"/>
    <cellStyle name="Lien hypertexte" xfId="741" builtinId="8" hidden="1"/>
    <cellStyle name="Lien hypertexte" xfId="743" builtinId="8" hidden="1"/>
    <cellStyle name="Lien hypertexte" xfId="745" builtinId="8" hidden="1"/>
    <cellStyle name="Lien hypertexte" xfId="747" builtinId="8" hidden="1"/>
    <cellStyle name="Lien hypertexte" xfId="749" builtinId="8" hidden="1"/>
    <cellStyle name="Lien hypertexte" xfId="751" builtinId="8" hidden="1"/>
    <cellStyle name="Lien hypertexte" xfId="753" builtinId="8" hidden="1"/>
    <cellStyle name="Lien hypertexte" xfId="755" builtinId="8" hidden="1"/>
    <cellStyle name="Lien hypertexte" xfId="757" builtinId="8" hidden="1"/>
    <cellStyle name="Lien hypertexte" xfId="759" builtinId="8" hidden="1"/>
    <cellStyle name="Lien hypertexte" xfId="761" builtinId="8" hidden="1"/>
    <cellStyle name="Lien hypertexte" xfId="763" builtinId="8" hidden="1"/>
    <cellStyle name="Lien hypertexte" xfId="765" builtinId="8" hidden="1"/>
    <cellStyle name="Lien hypertexte" xfId="767" builtinId="8" hidden="1"/>
    <cellStyle name="Lien hypertexte" xfId="769" builtinId="8" hidden="1"/>
    <cellStyle name="Lien hypertexte" xfId="771" builtinId="8" hidden="1"/>
    <cellStyle name="Lien hypertexte" xfId="773" builtinId="8" hidden="1"/>
    <cellStyle name="Lien hypertexte" xfId="775" builtinId="8" hidden="1"/>
    <cellStyle name="Lien hypertexte" xfId="777" builtinId="8" hidden="1"/>
    <cellStyle name="Lien hypertexte" xfId="779" builtinId="8" hidden="1"/>
    <cellStyle name="Lien hypertexte" xfId="781" builtinId="8" hidden="1"/>
    <cellStyle name="Lien hypertexte" xfId="783" builtinId="8" hidden="1"/>
    <cellStyle name="Lien hypertexte" xfId="785" builtinId="8" hidden="1"/>
    <cellStyle name="Lien hypertexte" xfId="787" builtinId="8" hidden="1"/>
    <cellStyle name="Lien hypertexte" xfId="789" builtinId="8" hidden="1"/>
    <cellStyle name="Lien hypertexte" xfId="791" builtinId="8" hidden="1"/>
    <cellStyle name="Lien hypertexte" xfId="793" builtinId="8" hidden="1"/>
    <cellStyle name="Lien hypertexte" xfId="795" builtinId="8" hidden="1"/>
    <cellStyle name="Lien hypertexte" xfId="797" builtinId="8" hidden="1"/>
    <cellStyle name="Lien hypertexte" xfId="799" builtinId="8" hidden="1"/>
    <cellStyle name="Lien hypertexte" xfId="801" builtinId="8" hidden="1"/>
    <cellStyle name="Lien hypertexte" xfId="803" builtinId="8" hidden="1"/>
    <cellStyle name="Lien hypertexte" xfId="805" builtinId="8" hidden="1"/>
    <cellStyle name="Lien hypertexte" xfId="807" builtinId="8" hidden="1"/>
    <cellStyle name="Lien hypertexte" xfId="809" builtinId="8" hidden="1"/>
    <cellStyle name="Lien hypertexte" xfId="811" builtinId="8" hidden="1"/>
    <cellStyle name="Lien hypertexte" xfId="813" builtinId="8" hidden="1"/>
    <cellStyle name="Lien hypertexte" xfId="815" builtinId="8" hidden="1"/>
    <cellStyle name="Lien hypertexte" xfId="817" builtinId="8" hidden="1"/>
    <cellStyle name="Lien hypertexte" xfId="819" builtinId="8" hidden="1"/>
    <cellStyle name="Lien hypertexte" xfId="821" builtinId="8" hidden="1"/>
    <cellStyle name="Lien hypertexte" xfId="823" builtinId="8" hidden="1"/>
    <cellStyle name="Lien hypertexte" xfId="825" builtinId="8" hidden="1"/>
    <cellStyle name="Lien hypertexte" xfId="827" builtinId="8" hidden="1"/>
    <cellStyle name="Lien hypertexte" xfId="829" builtinId="8" hidden="1"/>
    <cellStyle name="Lien hypertexte" xfId="831" builtinId="8" hidden="1"/>
    <cellStyle name="Lien hypertexte" xfId="833" builtinId="8" hidden="1"/>
    <cellStyle name="Lien hypertexte" xfId="835" builtinId="8" hidden="1"/>
    <cellStyle name="Lien hypertexte" xfId="837" builtinId="8" hidden="1"/>
    <cellStyle name="Lien hypertexte" xfId="839" builtinId="8" hidden="1"/>
    <cellStyle name="Lien hypertexte" xfId="841" builtinId="8" hidden="1"/>
    <cellStyle name="Lien hypertexte" xfId="843" builtinId="8" hidden="1"/>
    <cellStyle name="Lien hypertexte" xfId="845" builtinId="8" hidden="1"/>
    <cellStyle name="Lien hypertexte" xfId="847" builtinId="8" hidden="1"/>
    <cellStyle name="Lien hypertexte" xfId="849" builtinId="8" hidden="1"/>
    <cellStyle name="Lien hypertexte" xfId="851" builtinId="8" hidden="1"/>
    <cellStyle name="Lien hypertexte" xfId="853" builtinId="8" hidden="1"/>
    <cellStyle name="Lien hypertexte" xfId="855" builtinId="8" hidden="1"/>
    <cellStyle name="Lien hypertexte" xfId="857"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Lien hypertexte visité" xfId="92" builtinId="9" hidden="1"/>
    <cellStyle name="Lien hypertexte visité" xfId="94" builtinId="9" hidden="1"/>
    <cellStyle name="Lien hypertexte visité" xfId="96" builtinId="9" hidden="1"/>
    <cellStyle name="Lien hypertexte visité" xfId="98" builtinId="9" hidden="1"/>
    <cellStyle name="Lien hypertexte visité" xfId="100" builtinId="9" hidden="1"/>
    <cellStyle name="Lien hypertexte visité" xfId="102" builtinId="9" hidden="1"/>
    <cellStyle name="Lien hypertexte visité" xfId="104" builtinId="9" hidden="1"/>
    <cellStyle name="Lien hypertexte visité" xfId="106" builtinId="9" hidden="1"/>
    <cellStyle name="Lien hypertexte visité" xfId="108" builtinId="9" hidden="1"/>
    <cellStyle name="Lien hypertexte visité" xfId="110" builtinId="9" hidden="1"/>
    <cellStyle name="Lien hypertexte visité" xfId="112" builtinId="9" hidden="1"/>
    <cellStyle name="Lien hypertexte visité" xfId="114" builtinId="9" hidden="1"/>
    <cellStyle name="Lien hypertexte visité" xfId="116" builtinId="9" hidden="1"/>
    <cellStyle name="Lien hypertexte visité" xfId="118" builtinId="9" hidden="1"/>
    <cellStyle name="Lien hypertexte visité" xfId="120" builtinId="9" hidden="1"/>
    <cellStyle name="Lien hypertexte visité" xfId="122" builtinId="9" hidden="1"/>
    <cellStyle name="Lien hypertexte visité" xfId="124" builtinId="9" hidden="1"/>
    <cellStyle name="Lien hypertexte visité" xfId="126" builtinId="9" hidden="1"/>
    <cellStyle name="Lien hypertexte visité" xfId="128" builtinId="9" hidden="1"/>
    <cellStyle name="Lien hypertexte visité" xfId="130" builtinId="9" hidden="1"/>
    <cellStyle name="Lien hypertexte visité" xfId="132" builtinId="9" hidden="1"/>
    <cellStyle name="Lien hypertexte visité" xfId="134" builtinId="9" hidden="1"/>
    <cellStyle name="Lien hypertexte visité" xfId="136" builtinId="9" hidden="1"/>
    <cellStyle name="Lien hypertexte visité" xfId="138" builtinId="9" hidden="1"/>
    <cellStyle name="Lien hypertexte visité" xfId="140" builtinId="9" hidden="1"/>
    <cellStyle name="Lien hypertexte visité" xfId="142" builtinId="9" hidden="1"/>
    <cellStyle name="Lien hypertexte visité" xfId="144" builtinId="9" hidden="1"/>
    <cellStyle name="Lien hypertexte visité" xfId="146" builtinId="9" hidden="1"/>
    <cellStyle name="Lien hypertexte visité" xfId="148" builtinId="9" hidden="1"/>
    <cellStyle name="Lien hypertexte visité" xfId="150" builtinId="9" hidden="1"/>
    <cellStyle name="Lien hypertexte visité" xfId="152" builtinId="9" hidden="1"/>
    <cellStyle name="Lien hypertexte visité" xfId="154" builtinId="9" hidden="1"/>
    <cellStyle name="Lien hypertexte visité" xfId="156" builtinId="9" hidden="1"/>
    <cellStyle name="Lien hypertexte visité" xfId="158" builtinId="9" hidden="1"/>
    <cellStyle name="Lien hypertexte visité" xfId="160" builtinId="9" hidden="1"/>
    <cellStyle name="Lien hypertexte visité" xfId="162" builtinId="9" hidden="1"/>
    <cellStyle name="Lien hypertexte visité" xfId="164" builtinId="9" hidden="1"/>
    <cellStyle name="Lien hypertexte visité" xfId="166" builtinId="9" hidden="1"/>
    <cellStyle name="Lien hypertexte visité" xfId="168" builtinId="9" hidden="1"/>
    <cellStyle name="Lien hypertexte visité" xfId="170" builtinId="9" hidden="1"/>
    <cellStyle name="Lien hypertexte visité" xfId="172" builtinId="9" hidden="1"/>
    <cellStyle name="Lien hypertexte visité" xfId="174" builtinId="9" hidden="1"/>
    <cellStyle name="Lien hypertexte visité" xfId="176" builtinId="9" hidden="1"/>
    <cellStyle name="Lien hypertexte visité" xfId="178" builtinId="9" hidden="1"/>
    <cellStyle name="Lien hypertexte visité" xfId="180" builtinId="9" hidden="1"/>
    <cellStyle name="Lien hypertexte visité" xfId="182" builtinId="9" hidden="1"/>
    <cellStyle name="Lien hypertexte visité" xfId="184" builtinId="9" hidden="1"/>
    <cellStyle name="Lien hypertexte visité" xfId="186" builtinId="9" hidden="1"/>
    <cellStyle name="Lien hypertexte visité" xfId="188" builtinId="9" hidden="1"/>
    <cellStyle name="Lien hypertexte visité" xfId="190" builtinId="9" hidden="1"/>
    <cellStyle name="Lien hypertexte visité" xfId="192" builtinId="9" hidden="1"/>
    <cellStyle name="Lien hypertexte visité" xfId="194" builtinId="9" hidden="1"/>
    <cellStyle name="Lien hypertexte visité" xfId="196" builtinId="9" hidden="1"/>
    <cellStyle name="Lien hypertexte visité" xfId="198" builtinId="9" hidden="1"/>
    <cellStyle name="Lien hypertexte visité" xfId="200" builtinId="9" hidden="1"/>
    <cellStyle name="Lien hypertexte visité" xfId="202" builtinId="9" hidden="1"/>
    <cellStyle name="Lien hypertexte visité" xfId="204" builtinId="9" hidden="1"/>
    <cellStyle name="Lien hypertexte visité" xfId="206" builtinId="9" hidden="1"/>
    <cellStyle name="Lien hypertexte visité" xfId="208" builtinId="9" hidden="1"/>
    <cellStyle name="Lien hypertexte visité" xfId="210" builtinId="9" hidden="1"/>
    <cellStyle name="Lien hypertexte visité" xfId="212" builtinId="9" hidden="1"/>
    <cellStyle name="Lien hypertexte visité" xfId="214" builtinId="9" hidden="1"/>
    <cellStyle name="Lien hypertexte visité" xfId="216" builtinId="9" hidden="1"/>
    <cellStyle name="Lien hypertexte visité" xfId="218" builtinId="9" hidden="1"/>
    <cellStyle name="Lien hypertexte visité" xfId="220" builtinId="9" hidden="1"/>
    <cellStyle name="Lien hypertexte visité" xfId="222" builtinId="9" hidden="1"/>
    <cellStyle name="Lien hypertexte visité" xfId="224" builtinId="9" hidden="1"/>
    <cellStyle name="Lien hypertexte visité" xfId="226" builtinId="9" hidden="1"/>
    <cellStyle name="Lien hypertexte visité" xfId="228" builtinId="9" hidden="1"/>
    <cellStyle name="Lien hypertexte visité" xfId="230" builtinId="9" hidden="1"/>
    <cellStyle name="Lien hypertexte visité" xfId="232" builtinId="9" hidden="1"/>
    <cellStyle name="Lien hypertexte visité" xfId="234" builtinId="9" hidden="1"/>
    <cellStyle name="Lien hypertexte visité" xfId="236" builtinId="9" hidden="1"/>
    <cellStyle name="Lien hypertexte visité" xfId="238" builtinId="9" hidden="1"/>
    <cellStyle name="Lien hypertexte visité" xfId="240" builtinId="9" hidden="1"/>
    <cellStyle name="Lien hypertexte visité" xfId="242" builtinId="9" hidden="1"/>
    <cellStyle name="Lien hypertexte visité" xfId="244" builtinId="9" hidden="1"/>
    <cellStyle name="Lien hypertexte visité" xfId="246" builtinId="9" hidden="1"/>
    <cellStyle name="Lien hypertexte visité" xfId="248" builtinId="9" hidden="1"/>
    <cellStyle name="Lien hypertexte visité" xfId="250" builtinId="9" hidden="1"/>
    <cellStyle name="Lien hypertexte visité" xfId="252" builtinId="9" hidden="1"/>
    <cellStyle name="Lien hypertexte visité" xfId="254" builtinId="9" hidden="1"/>
    <cellStyle name="Lien hypertexte visité" xfId="256" builtinId="9" hidden="1"/>
    <cellStyle name="Lien hypertexte visité" xfId="258" builtinId="9" hidden="1"/>
    <cellStyle name="Lien hypertexte visité" xfId="260" builtinId="9" hidden="1"/>
    <cellStyle name="Lien hypertexte visité" xfId="262" builtinId="9" hidden="1"/>
    <cellStyle name="Lien hypertexte visité" xfId="264" builtinId="9" hidden="1"/>
    <cellStyle name="Lien hypertexte visité" xfId="266" builtinId="9" hidden="1"/>
    <cellStyle name="Lien hypertexte visité" xfId="268" builtinId="9" hidden="1"/>
    <cellStyle name="Lien hypertexte visité" xfId="270" builtinId="9" hidden="1"/>
    <cellStyle name="Lien hypertexte visité" xfId="272" builtinId="9" hidden="1"/>
    <cellStyle name="Lien hypertexte visité" xfId="274" builtinId="9" hidden="1"/>
    <cellStyle name="Lien hypertexte visité" xfId="276" builtinId="9" hidden="1"/>
    <cellStyle name="Lien hypertexte visité" xfId="278" builtinId="9" hidden="1"/>
    <cellStyle name="Lien hypertexte visité" xfId="280" builtinId="9" hidden="1"/>
    <cellStyle name="Lien hypertexte visité" xfId="282" builtinId="9" hidden="1"/>
    <cellStyle name="Lien hypertexte visité" xfId="284" builtinId="9" hidden="1"/>
    <cellStyle name="Lien hypertexte visité" xfId="286" builtinId="9" hidden="1"/>
    <cellStyle name="Lien hypertexte visité" xfId="288" builtinId="9" hidden="1"/>
    <cellStyle name="Lien hypertexte visité" xfId="290" builtinId="9" hidden="1"/>
    <cellStyle name="Lien hypertexte visité" xfId="292" builtinId="9" hidden="1"/>
    <cellStyle name="Lien hypertexte visité" xfId="294" builtinId="9" hidden="1"/>
    <cellStyle name="Lien hypertexte visité" xfId="296" builtinId="9" hidden="1"/>
    <cellStyle name="Lien hypertexte visité" xfId="298" builtinId="9" hidden="1"/>
    <cellStyle name="Lien hypertexte visité" xfId="300" builtinId="9" hidden="1"/>
    <cellStyle name="Lien hypertexte visité" xfId="302" builtinId="9" hidden="1"/>
    <cellStyle name="Lien hypertexte visité" xfId="304" builtinId="9" hidden="1"/>
    <cellStyle name="Lien hypertexte visité" xfId="306" builtinId="9" hidden="1"/>
    <cellStyle name="Lien hypertexte visité" xfId="308" builtinId="9" hidden="1"/>
    <cellStyle name="Lien hypertexte visité" xfId="310" builtinId="9" hidden="1"/>
    <cellStyle name="Lien hypertexte visité" xfId="312" builtinId="9" hidden="1"/>
    <cellStyle name="Lien hypertexte visité" xfId="314" builtinId="9" hidden="1"/>
    <cellStyle name="Lien hypertexte visité" xfId="316" builtinId="9" hidden="1"/>
    <cellStyle name="Lien hypertexte visité" xfId="318" builtinId="9" hidden="1"/>
    <cellStyle name="Lien hypertexte visité" xfId="320" builtinId="9" hidden="1"/>
    <cellStyle name="Lien hypertexte visité" xfId="322" builtinId="9" hidden="1"/>
    <cellStyle name="Lien hypertexte visité" xfId="324" builtinId="9" hidden="1"/>
    <cellStyle name="Lien hypertexte visité" xfId="326" builtinId="9" hidden="1"/>
    <cellStyle name="Lien hypertexte visité" xfId="328" builtinId="9" hidden="1"/>
    <cellStyle name="Lien hypertexte visité" xfId="330" builtinId="9" hidden="1"/>
    <cellStyle name="Lien hypertexte visité" xfId="332" builtinId="9" hidden="1"/>
    <cellStyle name="Lien hypertexte visité" xfId="334" builtinId="9" hidden="1"/>
    <cellStyle name="Lien hypertexte visité" xfId="336" builtinId="9" hidden="1"/>
    <cellStyle name="Lien hypertexte visité" xfId="338" builtinId="9" hidden="1"/>
    <cellStyle name="Lien hypertexte visité" xfId="340" builtinId="9" hidden="1"/>
    <cellStyle name="Lien hypertexte visité" xfId="342" builtinId="9" hidden="1"/>
    <cellStyle name="Lien hypertexte visité" xfId="344" builtinId="9" hidden="1"/>
    <cellStyle name="Lien hypertexte visité" xfId="346" builtinId="9" hidden="1"/>
    <cellStyle name="Lien hypertexte visité" xfId="348" builtinId="9" hidden="1"/>
    <cellStyle name="Lien hypertexte visité" xfId="350" builtinId="9" hidden="1"/>
    <cellStyle name="Lien hypertexte visité" xfId="352" builtinId="9" hidden="1"/>
    <cellStyle name="Lien hypertexte visité" xfId="354" builtinId="9" hidden="1"/>
    <cellStyle name="Lien hypertexte visité" xfId="356" builtinId="9" hidden="1"/>
    <cellStyle name="Lien hypertexte visité" xfId="358" builtinId="9" hidden="1"/>
    <cellStyle name="Lien hypertexte visité" xfId="360" builtinId="9" hidden="1"/>
    <cellStyle name="Lien hypertexte visité" xfId="362" builtinId="9" hidden="1"/>
    <cellStyle name="Lien hypertexte visité" xfId="364" builtinId="9" hidden="1"/>
    <cellStyle name="Lien hypertexte visité" xfId="366" builtinId="9" hidden="1"/>
    <cellStyle name="Lien hypertexte visité" xfId="368" builtinId="9" hidden="1"/>
    <cellStyle name="Lien hypertexte visité" xfId="370" builtinId="9" hidden="1"/>
    <cellStyle name="Lien hypertexte visité" xfId="372" builtinId="9" hidden="1"/>
    <cellStyle name="Lien hypertexte visité" xfId="374" builtinId="9" hidden="1"/>
    <cellStyle name="Lien hypertexte visité" xfId="376" builtinId="9" hidden="1"/>
    <cellStyle name="Lien hypertexte visité" xfId="378" builtinId="9" hidden="1"/>
    <cellStyle name="Lien hypertexte visité" xfId="380" builtinId="9" hidden="1"/>
    <cellStyle name="Lien hypertexte visité" xfId="382" builtinId="9" hidden="1"/>
    <cellStyle name="Lien hypertexte visité" xfId="384" builtinId="9" hidden="1"/>
    <cellStyle name="Lien hypertexte visité" xfId="386" builtinId="9" hidden="1"/>
    <cellStyle name="Lien hypertexte visité" xfId="388" builtinId="9" hidden="1"/>
    <cellStyle name="Lien hypertexte visité" xfId="390" builtinId="9" hidden="1"/>
    <cellStyle name="Lien hypertexte visité" xfId="392" builtinId="9" hidden="1"/>
    <cellStyle name="Lien hypertexte visité" xfId="394" builtinId="9" hidden="1"/>
    <cellStyle name="Lien hypertexte visité" xfId="396" builtinId="9" hidden="1"/>
    <cellStyle name="Lien hypertexte visité" xfId="398" builtinId="9" hidden="1"/>
    <cellStyle name="Lien hypertexte visité" xfId="400" builtinId="9" hidden="1"/>
    <cellStyle name="Lien hypertexte visité" xfId="402" builtinId="9" hidden="1"/>
    <cellStyle name="Lien hypertexte visité" xfId="404" builtinId="9" hidden="1"/>
    <cellStyle name="Lien hypertexte visité" xfId="406" builtinId="9" hidden="1"/>
    <cellStyle name="Lien hypertexte visité" xfId="408" builtinId="9" hidden="1"/>
    <cellStyle name="Lien hypertexte visité" xfId="410" builtinId="9" hidden="1"/>
    <cellStyle name="Lien hypertexte visité" xfId="412" builtinId="9" hidden="1"/>
    <cellStyle name="Lien hypertexte visité" xfId="414" builtinId="9" hidden="1"/>
    <cellStyle name="Lien hypertexte visité" xfId="416" builtinId="9" hidden="1"/>
    <cellStyle name="Lien hypertexte visité" xfId="418" builtinId="9" hidden="1"/>
    <cellStyle name="Lien hypertexte visité" xfId="420" builtinId="9" hidden="1"/>
    <cellStyle name="Lien hypertexte visité" xfId="422" builtinId="9" hidden="1"/>
    <cellStyle name="Lien hypertexte visité" xfId="424" builtinId="9" hidden="1"/>
    <cellStyle name="Lien hypertexte visité" xfId="426" builtinId="9" hidden="1"/>
    <cellStyle name="Lien hypertexte visité" xfId="428" builtinId="9" hidden="1"/>
    <cellStyle name="Lien hypertexte visité" xfId="430" builtinId="9" hidden="1"/>
    <cellStyle name="Lien hypertexte visité" xfId="432" builtinId="9" hidden="1"/>
    <cellStyle name="Lien hypertexte visité" xfId="434" builtinId="9" hidden="1"/>
    <cellStyle name="Lien hypertexte visité" xfId="436" builtinId="9" hidden="1"/>
    <cellStyle name="Lien hypertexte visité" xfId="438" builtinId="9" hidden="1"/>
    <cellStyle name="Lien hypertexte visité" xfId="440" builtinId="9" hidden="1"/>
    <cellStyle name="Lien hypertexte visité" xfId="442" builtinId="9" hidden="1"/>
    <cellStyle name="Lien hypertexte visité" xfId="444" builtinId="9" hidden="1"/>
    <cellStyle name="Lien hypertexte visité" xfId="446" builtinId="9" hidden="1"/>
    <cellStyle name="Lien hypertexte visité" xfId="448" builtinId="9" hidden="1"/>
    <cellStyle name="Lien hypertexte visité" xfId="450" builtinId="9" hidden="1"/>
    <cellStyle name="Lien hypertexte visité" xfId="452" builtinId="9" hidden="1"/>
    <cellStyle name="Lien hypertexte visité" xfId="454" builtinId="9" hidden="1"/>
    <cellStyle name="Lien hypertexte visité" xfId="456" builtinId="9" hidden="1"/>
    <cellStyle name="Lien hypertexte visité" xfId="458" builtinId="9" hidden="1"/>
    <cellStyle name="Lien hypertexte visité" xfId="460" builtinId="9" hidden="1"/>
    <cellStyle name="Lien hypertexte visité" xfId="462" builtinId="9" hidden="1"/>
    <cellStyle name="Lien hypertexte visité" xfId="464" builtinId="9" hidden="1"/>
    <cellStyle name="Lien hypertexte visité" xfId="466" builtinId="9" hidden="1"/>
    <cellStyle name="Lien hypertexte visité" xfId="468" builtinId="9" hidden="1"/>
    <cellStyle name="Lien hypertexte visité" xfId="470" builtinId="9" hidden="1"/>
    <cellStyle name="Lien hypertexte visité" xfId="472" builtinId="9" hidden="1"/>
    <cellStyle name="Lien hypertexte visité" xfId="474" builtinId="9" hidden="1"/>
    <cellStyle name="Lien hypertexte visité" xfId="476" builtinId="9" hidden="1"/>
    <cellStyle name="Lien hypertexte visité" xfId="478" builtinId="9" hidden="1"/>
    <cellStyle name="Lien hypertexte visité" xfId="480" builtinId="9" hidden="1"/>
    <cellStyle name="Lien hypertexte visité" xfId="482" builtinId="9" hidden="1"/>
    <cellStyle name="Lien hypertexte visité" xfId="484" builtinId="9" hidden="1"/>
    <cellStyle name="Lien hypertexte visité" xfId="486" builtinId="9" hidden="1"/>
    <cellStyle name="Lien hypertexte visité" xfId="488" builtinId="9" hidden="1"/>
    <cellStyle name="Lien hypertexte visité" xfId="490" builtinId="9" hidden="1"/>
    <cellStyle name="Lien hypertexte visité" xfId="492" builtinId="9" hidden="1"/>
    <cellStyle name="Lien hypertexte visité" xfId="494" builtinId="9" hidden="1"/>
    <cellStyle name="Lien hypertexte visité" xfId="496" builtinId="9" hidden="1"/>
    <cellStyle name="Lien hypertexte visité" xfId="498" builtinId="9" hidden="1"/>
    <cellStyle name="Lien hypertexte visité" xfId="500" builtinId="9" hidden="1"/>
    <cellStyle name="Lien hypertexte visité" xfId="502" builtinId="9" hidden="1"/>
    <cellStyle name="Lien hypertexte visité" xfId="504" builtinId="9" hidden="1"/>
    <cellStyle name="Lien hypertexte visité" xfId="506" builtinId="9" hidden="1"/>
    <cellStyle name="Lien hypertexte visité" xfId="508" builtinId="9" hidden="1"/>
    <cellStyle name="Lien hypertexte visité" xfId="510" builtinId="9" hidden="1"/>
    <cellStyle name="Lien hypertexte visité" xfId="512" builtinId="9" hidden="1"/>
    <cellStyle name="Lien hypertexte visité" xfId="514" builtinId="9" hidden="1"/>
    <cellStyle name="Lien hypertexte visité" xfId="516" builtinId="9" hidden="1"/>
    <cellStyle name="Lien hypertexte visité" xfId="518" builtinId="9" hidden="1"/>
    <cellStyle name="Lien hypertexte visité" xfId="520" builtinId="9" hidden="1"/>
    <cellStyle name="Lien hypertexte visité" xfId="522" builtinId="9" hidden="1"/>
    <cellStyle name="Lien hypertexte visité" xfId="524" builtinId="9" hidden="1"/>
    <cellStyle name="Lien hypertexte visité" xfId="526" builtinId="9" hidden="1"/>
    <cellStyle name="Lien hypertexte visité" xfId="528" builtinId="9" hidden="1"/>
    <cellStyle name="Lien hypertexte visité" xfId="530" builtinId="9" hidden="1"/>
    <cellStyle name="Lien hypertexte visité" xfId="532" builtinId="9" hidden="1"/>
    <cellStyle name="Lien hypertexte visité" xfId="534" builtinId="9" hidden="1"/>
    <cellStyle name="Lien hypertexte visité" xfId="536" builtinId="9" hidden="1"/>
    <cellStyle name="Lien hypertexte visité" xfId="538" builtinId="9" hidden="1"/>
    <cellStyle name="Lien hypertexte visité" xfId="540" builtinId="9" hidden="1"/>
    <cellStyle name="Lien hypertexte visité" xfId="542" builtinId="9" hidden="1"/>
    <cellStyle name="Lien hypertexte visité" xfId="544" builtinId="9" hidden="1"/>
    <cellStyle name="Lien hypertexte visité" xfId="546" builtinId="9" hidden="1"/>
    <cellStyle name="Lien hypertexte visité" xfId="548" builtinId="9" hidden="1"/>
    <cellStyle name="Lien hypertexte visité" xfId="550" builtinId="9" hidden="1"/>
    <cellStyle name="Lien hypertexte visité" xfId="552" builtinId="9" hidden="1"/>
    <cellStyle name="Lien hypertexte visité" xfId="554" builtinId="9" hidden="1"/>
    <cellStyle name="Lien hypertexte visité" xfId="556" builtinId="9" hidden="1"/>
    <cellStyle name="Lien hypertexte visité" xfId="558" builtinId="9" hidden="1"/>
    <cellStyle name="Lien hypertexte visité" xfId="560" builtinId="9" hidden="1"/>
    <cellStyle name="Lien hypertexte visité" xfId="562" builtinId="9" hidden="1"/>
    <cellStyle name="Lien hypertexte visité" xfId="564" builtinId="9" hidden="1"/>
    <cellStyle name="Lien hypertexte visité" xfId="566" builtinId="9" hidden="1"/>
    <cellStyle name="Lien hypertexte visité" xfId="568" builtinId="9" hidden="1"/>
    <cellStyle name="Lien hypertexte visité" xfId="570" builtinId="9" hidden="1"/>
    <cellStyle name="Lien hypertexte visité" xfId="572" builtinId="9" hidden="1"/>
    <cellStyle name="Lien hypertexte visité" xfId="574" builtinId="9" hidden="1"/>
    <cellStyle name="Lien hypertexte visité" xfId="576" builtinId="9" hidden="1"/>
    <cellStyle name="Lien hypertexte visité" xfId="578" builtinId="9" hidden="1"/>
    <cellStyle name="Lien hypertexte visité" xfId="580" builtinId="9" hidden="1"/>
    <cellStyle name="Lien hypertexte visité" xfId="582" builtinId="9" hidden="1"/>
    <cellStyle name="Lien hypertexte visité" xfId="584" builtinId="9" hidden="1"/>
    <cellStyle name="Lien hypertexte visité" xfId="586" builtinId="9" hidden="1"/>
    <cellStyle name="Lien hypertexte visité" xfId="588" builtinId="9" hidden="1"/>
    <cellStyle name="Lien hypertexte visité" xfId="590" builtinId="9" hidden="1"/>
    <cellStyle name="Lien hypertexte visité" xfId="592" builtinId="9" hidden="1"/>
    <cellStyle name="Lien hypertexte visité" xfId="594" builtinId="9" hidden="1"/>
    <cellStyle name="Lien hypertexte visité" xfId="596" builtinId="9" hidden="1"/>
    <cellStyle name="Lien hypertexte visité" xfId="598" builtinId="9" hidden="1"/>
    <cellStyle name="Lien hypertexte visité" xfId="600" builtinId="9" hidden="1"/>
    <cellStyle name="Lien hypertexte visité" xfId="602" builtinId="9" hidden="1"/>
    <cellStyle name="Lien hypertexte visité" xfId="604" builtinId="9" hidden="1"/>
    <cellStyle name="Lien hypertexte visité" xfId="606" builtinId="9" hidden="1"/>
    <cellStyle name="Lien hypertexte visité" xfId="608" builtinId="9" hidden="1"/>
    <cellStyle name="Lien hypertexte visité" xfId="610" builtinId="9" hidden="1"/>
    <cellStyle name="Lien hypertexte visité" xfId="612" builtinId="9" hidden="1"/>
    <cellStyle name="Lien hypertexte visité" xfId="614" builtinId="9" hidden="1"/>
    <cellStyle name="Lien hypertexte visité" xfId="616" builtinId="9" hidden="1"/>
    <cellStyle name="Lien hypertexte visité" xfId="618" builtinId="9" hidden="1"/>
    <cellStyle name="Lien hypertexte visité" xfId="620" builtinId="9" hidden="1"/>
    <cellStyle name="Lien hypertexte visité" xfId="622" builtinId="9" hidden="1"/>
    <cellStyle name="Lien hypertexte visité" xfId="624" builtinId="9" hidden="1"/>
    <cellStyle name="Lien hypertexte visité" xfId="626" builtinId="9" hidden="1"/>
    <cellStyle name="Lien hypertexte visité" xfId="628" builtinId="9" hidden="1"/>
    <cellStyle name="Lien hypertexte visité" xfId="630" builtinId="9" hidden="1"/>
    <cellStyle name="Lien hypertexte visité" xfId="632" builtinId="9" hidden="1"/>
    <cellStyle name="Lien hypertexte visité" xfId="634" builtinId="9" hidden="1"/>
    <cellStyle name="Lien hypertexte visité" xfId="636" builtinId="9" hidden="1"/>
    <cellStyle name="Lien hypertexte visité" xfId="638" builtinId="9" hidden="1"/>
    <cellStyle name="Lien hypertexte visité" xfId="640" builtinId="9" hidden="1"/>
    <cellStyle name="Lien hypertexte visité" xfId="642" builtinId="9" hidden="1"/>
    <cellStyle name="Lien hypertexte visité" xfId="644" builtinId="9" hidden="1"/>
    <cellStyle name="Lien hypertexte visité" xfId="646" builtinId="9" hidden="1"/>
    <cellStyle name="Lien hypertexte visité" xfId="648" builtinId="9" hidden="1"/>
    <cellStyle name="Lien hypertexte visité" xfId="650" builtinId="9" hidden="1"/>
    <cellStyle name="Lien hypertexte visité" xfId="652" builtinId="9" hidden="1"/>
    <cellStyle name="Lien hypertexte visité" xfId="654" builtinId="9" hidden="1"/>
    <cellStyle name="Lien hypertexte visité" xfId="656" builtinId="9" hidden="1"/>
    <cellStyle name="Lien hypertexte visité" xfId="658" builtinId="9" hidden="1"/>
    <cellStyle name="Lien hypertexte visité" xfId="660" builtinId="9" hidden="1"/>
    <cellStyle name="Lien hypertexte visité" xfId="662" builtinId="9" hidden="1"/>
    <cellStyle name="Lien hypertexte visité" xfId="664" builtinId="9" hidden="1"/>
    <cellStyle name="Lien hypertexte visité" xfId="666" builtinId="9" hidden="1"/>
    <cellStyle name="Lien hypertexte visité" xfId="668" builtinId="9" hidden="1"/>
    <cellStyle name="Lien hypertexte visité" xfId="670" builtinId="9" hidden="1"/>
    <cellStyle name="Lien hypertexte visité" xfId="672" builtinId="9" hidden="1"/>
    <cellStyle name="Lien hypertexte visité" xfId="674" builtinId="9" hidden="1"/>
    <cellStyle name="Lien hypertexte visité" xfId="676" builtinId="9" hidden="1"/>
    <cellStyle name="Lien hypertexte visité" xfId="678" builtinId="9" hidden="1"/>
    <cellStyle name="Lien hypertexte visité" xfId="680" builtinId="9" hidden="1"/>
    <cellStyle name="Lien hypertexte visité" xfId="682" builtinId="9" hidden="1"/>
    <cellStyle name="Lien hypertexte visité" xfId="684" builtinId="9" hidden="1"/>
    <cellStyle name="Lien hypertexte visité" xfId="686" builtinId="9" hidden="1"/>
    <cellStyle name="Lien hypertexte visité" xfId="688" builtinId="9" hidden="1"/>
    <cellStyle name="Lien hypertexte visité" xfId="690" builtinId="9" hidden="1"/>
    <cellStyle name="Lien hypertexte visité" xfId="692" builtinId="9" hidden="1"/>
    <cellStyle name="Lien hypertexte visité" xfId="694" builtinId="9" hidden="1"/>
    <cellStyle name="Lien hypertexte visité" xfId="696" builtinId="9" hidden="1"/>
    <cellStyle name="Lien hypertexte visité" xfId="698" builtinId="9" hidden="1"/>
    <cellStyle name="Lien hypertexte visité" xfId="700" builtinId="9" hidden="1"/>
    <cellStyle name="Lien hypertexte visité" xfId="702" builtinId="9" hidden="1"/>
    <cellStyle name="Lien hypertexte visité" xfId="704" builtinId="9" hidden="1"/>
    <cellStyle name="Lien hypertexte visité" xfId="706" builtinId="9" hidden="1"/>
    <cellStyle name="Lien hypertexte visité" xfId="708" builtinId="9" hidden="1"/>
    <cellStyle name="Lien hypertexte visité" xfId="710" builtinId="9" hidden="1"/>
    <cellStyle name="Lien hypertexte visité" xfId="712" builtinId="9" hidden="1"/>
    <cellStyle name="Lien hypertexte visité" xfId="714" builtinId="9" hidden="1"/>
    <cellStyle name="Lien hypertexte visité" xfId="716" builtinId="9" hidden="1"/>
    <cellStyle name="Lien hypertexte visité" xfId="718" builtinId="9" hidden="1"/>
    <cellStyle name="Lien hypertexte visité" xfId="720" builtinId="9" hidden="1"/>
    <cellStyle name="Lien hypertexte visité" xfId="722" builtinId="9" hidden="1"/>
    <cellStyle name="Lien hypertexte visité" xfId="724" builtinId="9" hidden="1"/>
    <cellStyle name="Lien hypertexte visité" xfId="726" builtinId="9" hidden="1"/>
    <cellStyle name="Lien hypertexte visité" xfId="728" builtinId="9" hidden="1"/>
    <cellStyle name="Lien hypertexte visité" xfId="730" builtinId="9" hidden="1"/>
    <cellStyle name="Lien hypertexte visité" xfId="732" builtinId="9" hidden="1"/>
    <cellStyle name="Lien hypertexte visité" xfId="734" builtinId="9" hidden="1"/>
    <cellStyle name="Lien hypertexte visité" xfId="736" builtinId="9" hidden="1"/>
    <cellStyle name="Lien hypertexte visité" xfId="738" builtinId="9" hidden="1"/>
    <cellStyle name="Lien hypertexte visité" xfId="740" builtinId="9" hidden="1"/>
    <cellStyle name="Lien hypertexte visité" xfId="742" builtinId="9" hidden="1"/>
    <cellStyle name="Lien hypertexte visité" xfId="744" builtinId="9" hidden="1"/>
    <cellStyle name="Lien hypertexte visité" xfId="746" builtinId="9" hidden="1"/>
    <cellStyle name="Lien hypertexte visité" xfId="748" builtinId="9" hidden="1"/>
    <cellStyle name="Lien hypertexte visité" xfId="750" builtinId="9" hidden="1"/>
    <cellStyle name="Lien hypertexte visité" xfId="752" builtinId="9" hidden="1"/>
    <cellStyle name="Lien hypertexte visité" xfId="754" builtinId="9" hidden="1"/>
    <cellStyle name="Lien hypertexte visité" xfId="756" builtinId="9" hidden="1"/>
    <cellStyle name="Lien hypertexte visité" xfId="758" builtinId="9" hidden="1"/>
    <cellStyle name="Lien hypertexte visité" xfId="760" builtinId="9" hidden="1"/>
    <cellStyle name="Lien hypertexte visité" xfId="762" builtinId="9" hidden="1"/>
    <cellStyle name="Lien hypertexte visité" xfId="764" builtinId="9" hidden="1"/>
    <cellStyle name="Lien hypertexte visité" xfId="766" builtinId="9" hidden="1"/>
    <cellStyle name="Lien hypertexte visité" xfId="768" builtinId="9" hidden="1"/>
    <cellStyle name="Lien hypertexte visité" xfId="770" builtinId="9" hidden="1"/>
    <cellStyle name="Lien hypertexte visité" xfId="772" builtinId="9" hidden="1"/>
    <cellStyle name="Lien hypertexte visité" xfId="774" builtinId="9" hidden="1"/>
    <cellStyle name="Lien hypertexte visité" xfId="776" builtinId="9" hidden="1"/>
    <cellStyle name="Lien hypertexte visité" xfId="778" builtinId="9" hidden="1"/>
    <cellStyle name="Lien hypertexte visité" xfId="780" builtinId="9" hidden="1"/>
    <cellStyle name="Lien hypertexte visité" xfId="782" builtinId="9" hidden="1"/>
    <cellStyle name="Lien hypertexte visité" xfId="784" builtinId="9" hidden="1"/>
    <cellStyle name="Lien hypertexte visité" xfId="786" builtinId="9" hidden="1"/>
    <cellStyle name="Lien hypertexte visité" xfId="788" builtinId="9" hidden="1"/>
    <cellStyle name="Lien hypertexte visité" xfId="790" builtinId="9" hidden="1"/>
    <cellStyle name="Lien hypertexte visité" xfId="792" builtinId="9" hidden="1"/>
    <cellStyle name="Lien hypertexte visité" xfId="794" builtinId="9" hidden="1"/>
    <cellStyle name="Lien hypertexte visité" xfId="796" builtinId="9" hidden="1"/>
    <cellStyle name="Lien hypertexte visité" xfId="798" builtinId="9" hidden="1"/>
    <cellStyle name="Lien hypertexte visité" xfId="800" builtinId="9" hidden="1"/>
    <cellStyle name="Lien hypertexte visité" xfId="802" builtinId="9" hidden="1"/>
    <cellStyle name="Lien hypertexte visité" xfId="804" builtinId="9" hidden="1"/>
    <cellStyle name="Lien hypertexte visité" xfId="806" builtinId="9" hidden="1"/>
    <cellStyle name="Lien hypertexte visité" xfId="808" builtinId="9" hidden="1"/>
    <cellStyle name="Lien hypertexte visité" xfId="810" builtinId="9" hidden="1"/>
    <cellStyle name="Lien hypertexte visité" xfId="812" builtinId="9" hidden="1"/>
    <cellStyle name="Lien hypertexte visité" xfId="814" builtinId="9" hidden="1"/>
    <cellStyle name="Lien hypertexte visité" xfId="816" builtinId="9" hidden="1"/>
    <cellStyle name="Lien hypertexte visité" xfId="818" builtinId="9" hidden="1"/>
    <cellStyle name="Lien hypertexte visité" xfId="820" builtinId="9" hidden="1"/>
    <cellStyle name="Lien hypertexte visité" xfId="822" builtinId="9" hidden="1"/>
    <cellStyle name="Lien hypertexte visité" xfId="824" builtinId="9" hidden="1"/>
    <cellStyle name="Lien hypertexte visité" xfId="826" builtinId="9" hidden="1"/>
    <cellStyle name="Lien hypertexte visité" xfId="828" builtinId="9" hidden="1"/>
    <cellStyle name="Lien hypertexte visité" xfId="830" builtinId="9" hidden="1"/>
    <cellStyle name="Lien hypertexte visité" xfId="832" builtinId="9" hidden="1"/>
    <cellStyle name="Lien hypertexte visité" xfId="834" builtinId="9" hidden="1"/>
    <cellStyle name="Lien hypertexte visité" xfId="836" builtinId="9" hidden="1"/>
    <cellStyle name="Lien hypertexte visité" xfId="838" builtinId="9" hidden="1"/>
    <cellStyle name="Lien hypertexte visité" xfId="840" builtinId="9" hidden="1"/>
    <cellStyle name="Lien hypertexte visité" xfId="842" builtinId="9" hidden="1"/>
    <cellStyle name="Lien hypertexte visité" xfId="844" builtinId="9" hidden="1"/>
    <cellStyle name="Lien hypertexte visité" xfId="846" builtinId="9" hidden="1"/>
    <cellStyle name="Lien hypertexte visité" xfId="848" builtinId="9" hidden="1"/>
    <cellStyle name="Lien hypertexte visité" xfId="850" builtinId="9" hidden="1"/>
    <cellStyle name="Lien hypertexte visité" xfId="852" builtinId="9" hidden="1"/>
    <cellStyle name="Lien hypertexte visité" xfId="854" builtinId="9" hidden="1"/>
    <cellStyle name="Lien hypertexte visité" xfId="856" builtinId="9" hidden="1"/>
    <cellStyle name="Lien hypertexte visité" xfId="858" builtinId="9" hidden="1"/>
    <cellStyle name="Normal" xfId="0" builtinId="0"/>
  </cellStyles>
  <dxfs count="3">
    <dxf>
      <numFmt numFmtId="167" formatCode=";;;"/>
    </dxf>
    <dxf>
      <numFmt numFmtId="167" formatCode=";;;"/>
    </dxf>
    <dxf>
      <numFmt numFmtId="167" formatCode=";;;"/>
    </dxf>
  </dxfs>
  <tableStyles count="0" defaultTableStyle="TableStyleMedium9" defaultPivotStyle="PivotStyleMedium4"/>
  <colors>
    <mruColors>
      <color rgb="FF0033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787400</xdr:colOff>
      <xdr:row>1</xdr:row>
      <xdr:rowOff>160867</xdr:rowOff>
    </xdr:from>
    <xdr:to>
      <xdr:col>7</xdr:col>
      <xdr:colOff>1435099</xdr:colOff>
      <xdr:row>8</xdr:row>
      <xdr:rowOff>101600</xdr:rowOff>
    </xdr:to>
    <xdr:grpSp>
      <xdr:nvGrpSpPr>
        <xdr:cNvPr id="29" name="Groupe 28">
          <a:extLst>
            <a:ext uri="{FF2B5EF4-FFF2-40B4-BE49-F238E27FC236}">
              <a16:creationId xmlns:a16="http://schemas.microsoft.com/office/drawing/2014/main" id="{FD1894F2-CF7A-CE42-851A-A19161658BF6}"/>
            </a:ext>
          </a:extLst>
        </xdr:cNvPr>
        <xdr:cNvGrpSpPr/>
      </xdr:nvGrpSpPr>
      <xdr:grpSpPr>
        <a:xfrm>
          <a:off x="4470400" y="452967"/>
          <a:ext cx="3454399" cy="1375833"/>
          <a:chOff x="4478868" y="456223"/>
          <a:chExt cx="3458868" cy="1389944"/>
        </a:xfrm>
      </xdr:grpSpPr>
      <xdr:sp macro="" textlink="">
        <xdr:nvSpPr>
          <xdr:cNvPr id="8" name="Rectangle 7">
            <a:extLst>
              <a:ext uri="{FF2B5EF4-FFF2-40B4-BE49-F238E27FC236}">
                <a16:creationId xmlns:a16="http://schemas.microsoft.com/office/drawing/2014/main" id="{308512CE-C664-E84A-A6E1-7F88C3E88464}"/>
              </a:ext>
            </a:extLst>
          </xdr:cNvPr>
          <xdr:cNvSpPr/>
        </xdr:nvSpPr>
        <xdr:spPr>
          <a:xfrm>
            <a:off x="6640661" y="456223"/>
            <a:ext cx="1297075" cy="1389944"/>
          </a:xfrm>
          <a:prstGeom prst="rect">
            <a:avLst/>
          </a:prstGeom>
          <a:solidFill>
            <a:srgbClr val="FFC000"/>
          </a:solidFill>
          <a:ln>
            <a:solidFill>
              <a:srgbClr val="FFC000"/>
            </a:solidFill>
          </a:ln>
        </xdr:spPr>
        <xdr:style>
          <a:lnRef idx="1">
            <a:schemeClr val="accent1"/>
          </a:lnRef>
          <a:fillRef idx="3">
            <a:schemeClr val="accent1"/>
          </a:fillRef>
          <a:effectRef idx="2">
            <a:schemeClr val="accent1"/>
          </a:effectRef>
          <a:fontRef idx="minor">
            <a:schemeClr val="lt1"/>
          </a:fontRef>
        </xdr:style>
        <xdr:txBody>
          <a:bodyPr rtlCol="0" anchor="ctr"/>
          <a:lstStyle/>
          <a:p>
            <a:pPr marL="0" indent="0" algn="l"/>
            <a:r>
              <a:rPr lang="fr-FR" sz="1000" b="1">
                <a:solidFill>
                  <a:schemeClr val="tx1"/>
                </a:solidFill>
                <a:latin typeface="+mn-lt"/>
                <a:ea typeface="+mn-ea"/>
                <a:cs typeface="+mn-cs"/>
              </a:rPr>
              <a:t>La période du rapport porte toujours à partir du début du projet (en comprenant, le cas échéant, la période de soudure).</a:t>
            </a:r>
          </a:p>
        </xdr:txBody>
      </xdr:sp>
      <xdr:cxnSp macro="">
        <xdr:nvCxnSpPr>
          <xdr:cNvPr id="18" name="Connecteur droit avec flèche 17">
            <a:extLst>
              <a:ext uri="{FF2B5EF4-FFF2-40B4-BE49-F238E27FC236}">
                <a16:creationId xmlns:a16="http://schemas.microsoft.com/office/drawing/2014/main" id="{74EE0AC6-59DF-BC40-87C3-E20FF56FBE48}"/>
              </a:ext>
            </a:extLst>
          </xdr:cNvPr>
          <xdr:cNvCxnSpPr/>
        </xdr:nvCxnSpPr>
        <xdr:spPr>
          <a:xfrm flipH="1">
            <a:off x="4478868" y="1140503"/>
            <a:ext cx="2225375" cy="358097"/>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5</xdr:col>
      <xdr:colOff>381000</xdr:colOff>
      <xdr:row>10</xdr:row>
      <xdr:rowOff>8468</xdr:rowOff>
    </xdr:from>
    <xdr:to>
      <xdr:col>7</xdr:col>
      <xdr:colOff>1460500</xdr:colOff>
      <xdr:row>17</xdr:row>
      <xdr:rowOff>21167</xdr:rowOff>
    </xdr:to>
    <xdr:grpSp>
      <xdr:nvGrpSpPr>
        <xdr:cNvPr id="31" name="Groupe 30">
          <a:extLst>
            <a:ext uri="{FF2B5EF4-FFF2-40B4-BE49-F238E27FC236}">
              <a16:creationId xmlns:a16="http://schemas.microsoft.com/office/drawing/2014/main" id="{12471285-1295-AD43-BEAD-58677CEB83EB}"/>
            </a:ext>
          </a:extLst>
        </xdr:cNvPr>
        <xdr:cNvGrpSpPr/>
      </xdr:nvGrpSpPr>
      <xdr:grpSpPr>
        <a:xfrm>
          <a:off x="5715000" y="2192868"/>
          <a:ext cx="2235200" cy="1193799"/>
          <a:chOff x="5723467" y="2211242"/>
          <a:chExt cx="2239661" cy="1202266"/>
        </a:xfrm>
      </xdr:grpSpPr>
      <xdr:sp macro="" textlink="">
        <xdr:nvSpPr>
          <xdr:cNvPr id="9" name="Rectangle 8">
            <a:extLst>
              <a:ext uri="{FF2B5EF4-FFF2-40B4-BE49-F238E27FC236}">
                <a16:creationId xmlns:a16="http://schemas.microsoft.com/office/drawing/2014/main" id="{4AF1F33B-00D0-1940-99A7-224331D9609F}"/>
              </a:ext>
            </a:extLst>
          </xdr:cNvPr>
          <xdr:cNvSpPr/>
        </xdr:nvSpPr>
        <xdr:spPr>
          <a:xfrm>
            <a:off x="6612467" y="2211242"/>
            <a:ext cx="1350661" cy="1202266"/>
          </a:xfrm>
          <a:prstGeom prst="rect">
            <a:avLst/>
          </a:prstGeom>
          <a:solidFill>
            <a:srgbClr val="FFC000"/>
          </a:solidFill>
          <a:ln>
            <a:solidFill>
              <a:srgbClr val="FFC000"/>
            </a:solidFill>
          </a:ln>
        </xdr:spPr>
        <xdr:style>
          <a:lnRef idx="1">
            <a:schemeClr val="accent1"/>
          </a:lnRef>
          <a:fillRef idx="3">
            <a:schemeClr val="accent1"/>
          </a:fillRef>
          <a:effectRef idx="2">
            <a:schemeClr val="accent1"/>
          </a:effectRef>
          <a:fontRef idx="minor">
            <a:schemeClr val="lt1"/>
          </a:fontRef>
        </xdr:style>
        <xdr:txBody>
          <a:bodyPr rtlCol="0" anchor="ctr"/>
          <a:lstStyle/>
          <a:p>
            <a:pPr marL="0" indent="0" algn="l"/>
            <a:r>
              <a:rPr lang="fr-FR" sz="1000" b="1">
                <a:solidFill>
                  <a:schemeClr val="tx1"/>
                </a:solidFill>
                <a:latin typeface="+mn-lt"/>
                <a:ea typeface="+mn-ea"/>
                <a:cs typeface="+mn-cs"/>
              </a:rPr>
              <a:t>Reprendre tous  les montants présentés dans le plan de financement du budget accepté par le Conseil.</a:t>
            </a:r>
          </a:p>
        </xdr:txBody>
      </xdr:sp>
      <xdr:cxnSp macro="">
        <xdr:nvCxnSpPr>
          <xdr:cNvPr id="20" name="Connecteur droit avec flèche 19">
            <a:extLst>
              <a:ext uri="{FF2B5EF4-FFF2-40B4-BE49-F238E27FC236}">
                <a16:creationId xmlns:a16="http://schemas.microsoft.com/office/drawing/2014/main" id="{6F823903-B54F-264A-9DD6-E6EA79B7BCBD}"/>
              </a:ext>
            </a:extLst>
          </xdr:cNvPr>
          <xdr:cNvCxnSpPr/>
        </xdr:nvCxnSpPr>
        <xdr:spPr>
          <a:xfrm flipH="1">
            <a:off x="5723467" y="2599206"/>
            <a:ext cx="916225" cy="355661"/>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529168</xdr:colOff>
      <xdr:row>18</xdr:row>
      <xdr:rowOff>8463</xdr:rowOff>
    </xdr:from>
    <xdr:to>
      <xdr:col>7</xdr:col>
      <xdr:colOff>1473200</xdr:colOff>
      <xdr:row>22</xdr:row>
      <xdr:rowOff>105829</xdr:rowOff>
    </xdr:to>
    <xdr:grpSp>
      <xdr:nvGrpSpPr>
        <xdr:cNvPr id="32" name="Groupe 31">
          <a:extLst>
            <a:ext uri="{FF2B5EF4-FFF2-40B4-BE49-F238E27FC236}">
              <a16:creationId xmlns:a16="http://schemas.microsoft.com/office/drawing/2014/main" id="{E9A4B0E9-7B37-744D-9EF7-8FDFD6B6F35F}"/>
            </a:ext>
          </a:extLst>
        </xdr:cNvPr>
        <xdr:cNvGrpSpPr/>
      </xdr:nvGrpSpPr>
      <xdr:grpSpPr>
        <a:xfrm>
          <a:off x="6409268" y="3526363"/>
          <a:ext cx="1553632" cy="821266"/>
          <a:chOff x="6421968" y="3556671"/>
          <a:chExt cx="1553632" cy="824885"/>
        </a:xfrm>
      </xdr:grpSpPr>
      <xdr:sp macro="" textlink="">
        <xdr:nvSpPr>
          <xdr:cNvPr id="10" name="Rectangle 9">
            <a:extLst>
              <a:ext uri="{FF2B5EF4-FFF2-40B4-BE49-F238E27FC236}">
                <a16:creationId xmlns:a16="http://schemas.microsoft.com/office/drawing/2014/main" id="{F308848C-FF77-2849-A85B-A084CEB58C3A}"/>
              </a:ext>
            </a:extLst>
          </xdr:cNvPr>
          <xdr:cNvSpPr/>
        </xdr:nvSpPr>
        <xdr:spPr>
          <a:xfrm>
            <a:off x="6654801" y="3556671"/>
            <a:ext cx="1320799" cy="728133"/>
          </a:xfrm>
          <a:prstGeom prst="rect">
            <a:avLst/>
          </a:prstGeom>
          <a:solidFill>
            <a:srgbClr val="FFC000"/>
          </a:solidFill>
          <a:ln>
            <a:solidFill>
              <a:srgbClr val="FFC000"/>
            </a:solidFill>
          </a:ln>
        </xdr:spPr>
        <xdr:style>
          <a:lnRef idx="1">
            <a:schemeClr val="accent1"/>
          </a:lnRef>
          <a:fillRef idx="3">
            <a:schemeClr val="accent1"/>
          </a:fillRef>
          <a:effectRef idx="2">
            <a:schemeClr val="accent1"/>
          </a:effectRef>
          <a:fontRef idx="minor">
            <a:schemeClr val="lt1"/>
          </a:fontRef>
        </xdr:style>
        <xdr:txBody>
          <a:bodyPr rtlCol="0" anchor="ctr"/>
          <a:lstStyle/>
          <a:p>
            <a:pPr marL="0" indent="0" algn="l"/>
            <a:r>
              <a:rPr lang="fr-FR" sz="1000" b="1">
                <a:solidFill>
                  <a:schemeClr val="tx1"/>
                </a:solidFill>
                <a:latin typeface="+mn-lt"/>
                <a:ea typeface="+mn-ea"/>
                <a:cs typeface="+mn-cs"/>
              </a:rPr>
              <a:t>Reprendre le taux indiqué</a:t>
            </a:r>
            <a:r>
              <a:rPr lang="fr-FR" sz="1000" b="1" baseline="0">
                <a:solidFill>
                  <a:schemeClr val="tx1"/>
                </a:solidFill>
                <a:latin typeface="+mn-lt"/>
                <a:ea typeface="+mn-ea"/>
                <a:cs typeface="+mn-cs"/>
              </a:rPr>
              <a:t> dans le </a:t>
            </a:r>
            <a:r>
              <a:rPr lang="fr-FR" sz="1000" b="1">
                <a:solidFill>
                  <a:schemeClr val="tx1"/>
                </a:solidFill>
                <a:latin typeface="+mn-lt"/>
                <a:ea typeface="+mn-ea"/>
                <a:cs typeface="+mn-cs"/>
              </a:rPr>
              <a:t>budget accepté par le Conseil. </a:t>
            </a:r>
          </a:p>
        </xdr:txBody>
      </xdr:sp>
      <xdr:cxnSp macro="">
        <xdr:nvCxnSpPr>
          <xdr:cNvPr id="22" name="Connecteur droit avec flèche 21">
            <a:extLst>
              <a:ext uri="{FF2B5EF4-FFF2-40B4-BE49-F238E27FC236}">
                <a16:creationId xmlns:a16="http://schemas.microsoft.com/office/drawing/2014/main" id="{30123B7B-C45A-164C-9912-08A35340F009}"/>
              </a:ext>
            </a:extLst>
          </xdr:cNvPr>
          <xdr:cNvCxnSpPr/>
        </xdr:nvCxnSpPr>
        <xdr:spPr>
          <a:xfrm flipH="1">
            <a:off x="6421968" y="4083921"/>
            <a:ext cx="283632" cy="297635"/>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3</xdr:col>
      <xdr:colOff>880533</xdr:colOff>
      <xdr:row>22</xdr:row>
      <xdr:rowOff>165100</xdr:rowOff>
    </xdr:from>
    <xdr:to>
      <xdr:col>8</xdr:col>
      <xdr:colOff>12700</xdr:colOff>
      <xdr:row>30</xdr:row>
      <xdr:rowOff>55034</xdr:rowOff>
    </xdr:to>
    <xdr:grpSp>
      <xdr:nvGrpSpPr>
        <xdr:cNvPr id="33" name="Groupe 32">
          <a:extLst>
            <a:ext uri="{FF2B5EF4-FFF2-40B4-BE49-F238E27FC236}">
              <a16:creationId xmlns:a16="http://schemas.microsoft.com/office/drawing/2014/main" id="{4335113D-7997-F344-A5D2-0D15CA0D0F9C}"/>
            </a:ext>
          </a:extLst>
        </xdr:cNvPr>
        <xdr:cNvGrpSpPr/>
      </xdr:nvGrpSpPr>
      <xdr:grpSpPr>
        <a:xfrm>
          <a:off x="4563533" y="4406900"/>
          <a:ext cx="3424767" cy="1375834"/>
          <a:chOff x="4572000" y="4443697"/>
          <a:chExt cx="3429042" cy="1397000"/>
        </a:xfrm>
      </xdr:grpSpPr>
      <xdr:sp macro="" textlink="">
        <xdr:nvSpPr>
          <xdr:cNvPr id="11" name="Rectangle 10">
            <a:extLst>
              <a:ext uri="{FF2B5EF4-FFF2-40B4-BE49-F238E27FC236}">
                <a16:creationId xmlns:a16="http://schemas.microsoft.com/office/drawing/2014/main" id="{3DDAF690-0C6A-2C42-937B-6522E45A55ED}"/>
              </a:ext>
            </a:extLst>
          </xdr:cNvPr>
          <xdr:cNvSpPr/>
        </xdr:nvSpPr>
        <xdr:spPr>
          <a:xfrm>
            <a:off x="6671606" y="4443697"/>
            <a:ext cx="1329436" cy="1397000"/>
          </a:xfrm>
          <a:prstGeom prst="rect">
            <a:avLst/>
          </a:prstGeom>
          <a:solidFill>
            <a:srgbClr val="FFC000"/>
          </a:solidFill>
          <a:ln>
            <a:solidFill>
              <a:srgbClr val="FFC000"/>
            </a:solidFill>
          </a:ln>
        </xdr:spPr>
        <xdr:style>
          <a:lnRef idx="1">
            <a:schemeClr val="accent1"/>
          </a:lnRef>
          <a:fillRef idx="3">
            <a:schemeClr val="accent1"/>
          </a:fillRef>
          <a:effectRef idx="2">
            <a:schemeClr val="accent1"/>
          </a:effectRef>
          <a:fontRef idx="minor">
            <a:schemeClr val="lt1"/>
          </a:fontRef>
        </xdr:style>
        <xdr:txBody>
          <a:bodyPr rtlCol="0" anchor="ctr"/>
          <a:lstStyle/>
          <a:p>
            <a:pPr marL="0" indent="0" algn="l"/>
            <a:r>
              <a:rPr lang="fr-FR" sz="1000" b="1">
                <a:solidFill>
                  <a:schemeClr val="tx1"/>
                </a:solidFill>
                <a:latin typeface="+mn-lt"/>
                <a:ea typeface="+mn-ea"/>
                <a:cs typeface="+mn-cs"/>
              </a:rPr>
              <a:t>Reprendre l'éventuel solde FGC en Suisse du rapport final de la phase précédente si celui-ci n'a pas été remboursé à la FGC.</a:t>
            </a:r>
          </a:p>
        </xdr:txBody>
      </xdr:sp>
      <xdr:cxnSp macro="">
        <xdr:nvCxnSpPr>
          <xdr:cNvPr id="24" name="Connecteur droit avec flèche 23">
            <a:extLst>
              <a:ext uri="{FF2B5EF4-FFF2-40B4-BE49-F238E27FC236}">
                <a16:creationId xmlns:a16="http://schemas.microsoft.com/office/drawing/2014/main" id="{B8120053-083B-3B4C-8CF4-8D910EAE2659}"/>
              </a:ext>
            </a:extLst>
          </xdr:cNvPr>
          <xdr:cNvCxnSpPr/>
        </xdr:nvCxnSpPr>
        <xdr:spPr>
          <a:xfrm flipH="1">
            <a:off x="4572000" y="4656667"/>
            <a:ext cx="2218267" cy="381000"/>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3</xdr:col>
      <xdr:colOff>753533</xdr:colOff>
      <xdr:row>27</xdr:row>
      <xdr:rowOff>101600</xdr:rowOff>
    </xdr:from>
    <xdr:to>
      <xdr:col>6</xdr:col>
      <xdr:colOff>380999</xdr:colOff>
      <xdr:row>34</xdr:row>
      <xdr:rowOff>93134</xdr:rowOff>
    </xdr:to>
    <xdr:grpSp>
      <xdr:nvGrpSpPr>
        <xdr:cNvPr id="34" name="Groupe 33">
          <a:extLst>
            <a:ext uri="{FF2B5EF4-FFF2-40B4-BE49-F238E27FC236}">
              <a16:creationId xmlns:a16="http://schemas.microsoft.com/office/drawing/2014/main" id="{697AD6B2-2530-904D-81F5-3596A55DA108}"/>
            </a:ext>
          </a:extLst>
        </xdr:cNvPr>
        <xdr:cNvGrpSpPr/>
      </xdr:nvGrpSpPr>
      <xdr:grpSpPr>
        <a:xfrm>
          <a:off x="4436533" y="5194300"/>
          <a:ext cx="1824566" cy="1236134"/>
          <a:chOff x="4445000" y="5240867"/>
          <a:chExt cx="1828799" cy="1244600"/>
        </a:xfrm>
      </xdr:grpSpPr>
      <xdr:sp macro="" textlink="">
        <xdr:nvSpPr>
          <xdr:cNvPr id="12" name="Rectangle 11">
            <a:extLst>
              <a:ext uri="{FF2B5EF4-FFF2-40B4-BE49-F238E27FC236}">
                <a16:creationId xmlns:a16="http://schemas.microsoft.com/office/drawing/2014/main" id="{C76079BD-0519-CE4C-B77F-58F2B5786272}"/>
              </a:ext>
            </a:extLst>
          </xdr:cNvPr>
          <xdr:cNvSpPr/>
        </xdr:nvSpPr>
        <xdr:spPr>
          <a:xfrm>
            <a:off x="4986865" y="5240867"/>
            <a:ext cx="1286934" cy="1244600"/>
          </a:xfrm>
          <a:prstGeom prst="rect">
            <a:avLst/>
          </a:prstGeom>
          <a:solidFill>
            <a:srgbClr val="FFC000"/>
          </a:solidFill>
          <a:ln>
            <a:solidFill>
              <a:srgbClr val="FFC000"/>
            </a:solidFill>
          </a:ln>
        </xdr:spPr>
        <xdr:style>
          <a:lnRef idx="1">
            <a:schemeClr val="accent1"/>
          </a:lnRef>
          <a:fillRef idx="3">
            <a:schemeClr val="accent1"/>
          </a:fillRef>
          <a:effectRef idx="2">
            <a:schemeClr val="accent1"/>
          </a:effectRef>
          <a:fontRef idx="minor">
            <a:schemeClr val="lt1"/>
          </a:fontRef>
        </xdr:style>
        <xdr:txBody>
          <a:bodyPr rtlCol="0" anchor="ctr"/>
          <a:lstStyle/>
          <a:p>
            <a:pPr marL="0" indent="0" algn="l"/>
            <a:r>
              <a:rPr lang="fr-FR" sz="1000" b="1">
                <a:solidFill>
                  <a:schemeClr val="tx1"/>
                </a:solidFill>
                <a:latin typeface="+mn-lt"/>
                <a:ea typeface="+mn-ea"/>
                <a:cs typeface="+mn-cs"/>
              </a:rPr>
              <a:t>Les montants nets sont différents pour les communes autorisant le prélèvement de 1.5% pour le fonds d'information.</a:t>
            </a:r>
          </a:p>
        </xdr:txBody>
      </xdr:sp>
      <xdr:cxnSp macro="">
        <xdr:nvCxnSpPr>
          <xdr:cNvPr id="26" name="Connecteur droit avec flèche 25">
            <a:extLst>
              <a:ext uri="{FF2B5EF4-FFF2-40B4-BE49-F238E27FC236}">
                <a16:creationId xmlns:a16="http://schemas.microsoft.com/office/drawing/2014/main" id="{ABE33DBC-E4C6-AB46-9557-D13F77435ADB}"/>
              </a:ext>
            </a:extLst>
          </xdr:cNvPr>
          <xdr:cNvCxnSpPr/>
        </xdr:nvCxnSpPr>
        <xdr:spPr>
          <a:xfrm flipH="1">
            <a:off x="4445000" y="5427133"/>
            <a:ext cx="533400" cy="186267"/>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0</xdr:col>
      <xdr:colOff>1405467</xdr:colOff>
      <xdr:row>34</xdr:row>
      <xdr:rowOff>110066</xdr:rowOff>
    </xdr:from>
    <xdr:to>
      <xdr:col>7</xdr:col>
      <xdr:colOff>1507067</xdr:colOff>
      <xdr:row>40</xdr:row>
      <xdr:rowOff>84666</xdr:rowOff>
    </xdr:to>
    <xdr:grpSp>
      <xdr:nvGrpSpPr>
        <xdr:cNvPr id="35" name="Groupe 34">
          <a:extLst>
            <a:ext uri="{FF2B5EF4-FFF2-40B4-BE49-F238E27FC236}">
              <a16:creationId xmlns:a16="http://schemas.microsoft.com/office/drawing/2014/main" id="{97D402F0-5291-E143-8EEB-C471B5DE42FF}"/>
            </a:ext>
          </a:extLst>
        </xdr:cNvPr>
        <xdr:cNvGrpSpPr/>
      </xdr:nvGrpSpPr>
      <xdr:grpSpPr>
        <a:xfrm>
          <a:off x="1405467" y="6447366"/>
          <a:ext cx="6565900" cy="889000"/>
          <a:chOff x="1405467" y="6502399"/>
          <a:chExt cx="6604000" cy="897467"/>
        </a:xfrm>
      </xdr:grpSpPr>
      <xdr:sp macro="" textlink="">
        <xdr:nvSpPr>
          <xdr:cNvPr id="13" name="Rectangle 12">
            <a:extLst>
              <a:ext uri="{FF2B5EF4-FFF2-40B4-BE49-F238E27FC236}">
                <a16:creationId xmlns:a16="http://schemas.microsoft.com/office/drawing/2014/main" id="{1AACB140-FDE5-344A-BC4E-6AF9F69596D4}"/>
              </a:ext>
            </a:extLst>
          </xdr:cNvPr>
          <xdr:cNvSpPr/>
        </xdr:nvSpPr>
        <xdr:spPr>
          <a:xfrm>
            <a:off x="6714067" y="6502399"/>
            <a:ext cx="1295400" cy="897467"/>
          </a:xfrm>
          <a:prstGeom prst="rect">
            <a:avLst/>
          </a:prstGeom>
          <a:solidFill>
            <a:srgbClr val="FFC000"/>
          </a:solidFill>
          <a:ln>
            <a:solidFill>
              <a:srgbClr val="FFC000"/>
            </a:solidFill>
          </a:ln>
        </xdr:spPr>
        <xdr:style>
          <a:lnRef idx="1">
            <a:schemeClr val="accent1"/>
          </a:lnRef>
          <a:fillRef idx="3">
            <a:schemeClr val="accent1"/>
          </a:fillRef>
          <a:effectRef idx="2">
            <a:schemeClr val="accent1"/>
          </a:effectRef>
          <a:fontRef idx="minor">
            <a:schemeClr val="lt1"/>
          </a:fontRef>
        </xdr:style>
        <xdr:txBody>
          <a:bodyPr rtlCol="0" anchor="ctr"/>
          <a:lstStyle/>
          <a:p>
            <a:pPr marL="0" indent="0" algn="l"/>
            <a:r>
              <a:rPr lang="fr-FR" sz="1000" b="1">
                <a:solidFill>
                  <a:schemeClr val="tx1"/>
                </a:solidFill>
                <a:latin typeface="+mn-lt"/>
                <a:ea typeface="+mn-ea"/>
                <a:cs typeface="+mn-cs"/>
              </a:rPr>
              <a:t>Présenter les cofinancements obtenus pour le projet et transitant par l'OM</a:t>
            </a:r>
          </a:p>
        </xdr:txBody>
      </xdr:sp>
      <xdr:cxnSp macro="">
        <xdr:nvCxnSpPr>
          <xdr:cNvPr id="28" name="Connecteur droit avec flèche 27">
            <a:extLst>
              <a:ext uri="{FF2B5EF4-FFF2-40B4-BE49-F238E27FC236}">
                <a16:creationId xmlns:a16="http://schemas.microsoft.com/office/drawing/2014/main" id="{01A6AD67-DCBB-2141-AE38-D23A69E2987A}"/>
              </a:ext>
            </a:extLst>
          </xdr:cNvPr>
          <xdr:cNvCxnSpPr/>
        </xdr:nvCxnSpPr>
        <xdr:spPr>
          <a:xfrm flipH="1">
            <a:off x="1405467" y="6604000"/>
            <a:ext cx="5317066" cy="440267"/>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4</xdr:col>
      <xdr:colOff>254000</xdr:colOff>
      <xdr:row>0</xdr:row>
      <xdr:rowOff>76200</xdr:rowOff>
    </xdr:from>
    <xdr:to>
      <xdr:col>7</xdr:col>
      <xdr:colOff>990600</xdr:colOff>
      <xdr:row>0</xdr:row>
      <xdr:rowOff>254000</xdr:rowOff>
    </xdr:to>
    <xdr:sp macro="" textlink="">
      <xdr:nvSpPr>
        <xdr:cNvPr id="2" name="Rectangle 1">
          <a:extLst>
            <a:ext uri="{FF2B5EF4-FFF2-40B4-BE49-F238E27FC236}">
              <a16:creationId xmlns:a16="http://schemas.microsoft.com/office/drawing/2014/main" id="{3D1DC216-01BC-AA43-AB22-E03D53EB2C10}"/>
            </a:ext>
          </a:extLst>
        </xdr:cNvPr>
        <xdr:cNvSpPr/>
      </xdr:nvSpPr>
      <xdr:spPr>
        <a:xfrm>
          <a:off x="4826000" y="76200"/>
          <a:ext cx="2654300" cy="177800"/>
        </a:xfrm>
        <a:prstGeom prst="rect">
          <a:avLst/>
        </a:prstGeom>
        <a:solidFill>
          <a:srgbClr val="FFC000"/>
        </a:solidFill>
        <a:ln>
          <a:solidFill>
            <a:srgbClr val="FFC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r>
            <a:rPr lang="fr-FR" sz="1100" b="1">
              <a:solidFill>
                <a:schemeClr val="tx1"/>
              </a:solidFill>
            </a:rPr>
            <a:t>Indiquer</a:t>
          </a:r>
          <a:r>
            <a:rPr lang="fr-FR" sz="1100" b="1" baseline="0">
              <a:solidFill>
                <a:schemeClr val="tx1"/>
              </a:solidFill>
            </a:rPr>
            <a:t> le no de rapport intermédiaire</a:t>
          </a:r>
          <a:endParaRPr lang="fr-FR" sz="1100" b="1">
            <a:solidFill>
              <a:schemeClr val="tx1"/>
            </a:solidFill>
          </a:endParaRPr>
        </a:p>
      </xdr:txBody>
    </xdr:sp>
    <xdr:clientData/>
  </xdr:twoCellAnchor>
  <xdr:twoCellAnchor>
    <xdr:from>
      <xdr:col>3</xdr:col>
      <xdr:colOff>647700</xdr:colOff>
      <xdr:row>0</xdr:row>
      <xdr:rowOff>163962</xdr:rowOff>
    </xdr:from>
    <xdr:to>
      <xdr:col>4</xdr:col>
      <xdr:colOff>254000</xdr:colOff>
      <xdr:row>0</xdr:row>
      <xdr:rowOff>165100</xdr:rowOff>
    </xdr:to>
    <xdr:cxnSp macro="">
      <xdr:nvCxnSpPr>
        <xdr:cNvPr id="25" name="Connecteur droit avec flèche 24">
          <a:extLst>
            <a:ext uri="{FF2B5EF4-FFF2-40B4-BE49-F238E27FC236}">
              <a16:creationId xmlns:a16="http://schemas.microsoft.com/office/drawing/2014/main" id="{295264F2-8F51-E740-9641-CB2916B45755}"/>
            </a:ext>
          </a:extLst>
        </xdr:cNvPr>
        <xdr:cNvCxnSpPr>
          <a:stCxn id="2" idx="1"/>
        </xdr:cNvCxnSpPr>
      </xdr:nvCxnSpPr>
      <xdr:spPr>
        <a:xfrm flipH="1" flipV="1">
          <a:off x="4330700" y="163962"/>
          <a:ext cx="495300" cy="1138"/>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2108200</xdr:colOff>
      <xdr:row>5</xdr:row>
      <xdr:rowOff>107950</xdr:rowOff>
    </xdr:from>
    <xdr:to>
      <xdr:col>1</xdr:col>
      <xdr:colOff>419100</xdr:colOff>
      <xdr:row>5</xdr:row>
      <xdr:rowOff>381000</xdr:rowOff>
    </xdr:to>
    <xdr:cxnSp macro="">
      <xdr:nvCxnSpPr>
        <xdr:cNvPr id="15" name="Connecteur droit avec flèche 14">
          <a:extLst>
            <a:ext uri="{FF2B5EF4-FFF2-40B4-BE49-F238E27FC236}">
              <a16:creationId xmlns:a16="http://schemas.microsoft.com/office/drawing/2014/main" id="{5EAD86A0-2442-5646-8EEF-0866E8CD343F}"/>
            </a:ext>
          </a:extLst>
        </xdr:cNvPr>
        <xdr:cNvCxnSpPr>
          <a:stCxn id="29" idx="3"/>
        </xdr:cNvCxnSpPr>
      </xdr:nvCxnSpPr>
      <xdr:spPr>
        <a:xfrm>
          <a:off x="2108200" y="1162050"/>
          <a:ext cx="1066800" cy="273050"/>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444500</xdr:colOff>
      <xdr:row>0</xdr:row>
      <xdr:rowOff>38100</xdr:rowOff>
    </xdr:from>
    <xdr:to>
      <xdr:col>6</xdr:col>
      <xdr:colOff>292100</xdr:colOff>
      <xdr:row>5</xdr:row>
      <xdr:rowOff>508000</xdr:rowOff>
    </xdr:to>
    <xdr:grpSp>
      <xdr:nvGrpSpPr>
        <xdr:cNvPr id="59" name="Groupe 58">
          <a:extLst>
            <a:ext uri="{FF2B5EF4-FFF2-40B4-BE49-F238E27FC236}">
              <a16:creationId xmlns:a16="http://schemas.microsoft.com/office/drawing/2014/main" id="{5D7C36C2-5044-734C-B585-AB6DC5CF5301}"/>
            </a:ext>
          </a:extLst>
        </xdr:cNvPr>
        <xdr:cNvGrpSpPr/>
      </xdr:nvGrpSpPr>
      <xdr:grpSpPr>
        <a:xfrm>
          <a:off x="3898900" y="38100"/>
          <a:ext cx="2641600" cy="1524000"/>
          <a:chOff x="3898900" y="38100"/>
          <a:chExt cx="2641600" cy="1524000"/>
        </a:xfrm>
      </xdr:grpSpPr>
      <xdr:sp macro="" textlink="">
        <xdr:nvSpPr>
          <xdr:cNvPr id="8" name="Rectangle 7">
            <a:extLst>
              <a:ext uri="{FF2B5EF4-FFF2-40B4-BE49-F238E27FC236}">
                <a16:creationId xmlns:a16="http://schemas.microsoft.com/office/drawing/2014/main" id="{0E92A6D8-0EF1-C749-8E09-B41643D35251}"/>
              </a:ext>
            </a:extLst>
          </xdr:cNvPr>
          <xdr:cNvSpPr/>
        </xdr:nvSpPr>
        <xdr:spPr>
          <a:xfrm>
            <a:off x="5003800" y="38100"/>
            <a:ext cx="1536700" cy="812800"/>
          </a:xfrm>
          <a:prstGeom prst="rect">
            <a:avLst/>
          </a:prstGeom>
          <a:solidFill>
            <a:srgbClr val="FFC000"/>
          </a:solidFill>
          <a:ln>
            <a:solidFill>
              <a:srgbClr val="FFC000"/>
            </a:solidFill>
          </a:ln>
        </xdr:spPr>
        <xdr:style>
          <a:lnRef idx="1">
            <a:schemeClr val="accent1"/>
          </a:lnRef>
          <a:fillRef idx="3">
            <a:schemeClr val="accent1"/>
          </a:fillRef>
          <a:effectRef idx="2">
            <a:schemeClr val="accent1"/>
          </a:effectRef>
          <a:fontRef idx="minor">
            <a:schemeClr val="lt1"/>
          </a:fontRef>
        </xdr:style>
        <xdr:txBody>
          <a:bodyPr rtlCol="0" anchor="ctr"/>
          <a:lstStyle/>
          <a:p>
            <a:pPr marL="0" indent="0" algn="l"/>
            <a:r>
              <a:rPr lang="fr-FR" sz="1000" b="1">
                <a:solidFill>
                  <a:schemeClr val="tx1"/>
                </a:solidFill>
                <a:latin typeface="+mn-lt"/>
                <a:ea typeface="+mn-ea"/>
                <a:cs typeface="+mn-cs"/>
              </a:rPr>
              <a:t>Pour un rapport portant sur 2 ans, additionner les 2 premières années pour le budget</a:t>
            </a:r>
            <a:r>
              <a:rPr lang="fr-FR" sz="1000" b="1" baseline="0">
                <a:solidFill>
                  <a:schemeClr val="tx1"/>
                </a:solidFill>
                <a:latin typeface="+mn-lt"/>
                <a:ea typeface="+mn-ea"/>
                <a:cs typeface="+mn-cs"/>
              </a:rPr>
              <a:t> et les dépenses présentés</a:t>
            </a:r>
            <a:r>
              <a:rPr lang="fr-FR" sz="1000" b="1">
                <a:solidFill>
                  <a:schemeClr val="tx1"/>
                </a:solidFill>
                <a:latin typeface="+mn-lt"/>
                <a:ea typeface="+mn-ea"/>
                <a:cs typeface="+mn-cs"/>
              </a:rPr>
              <a:t>. </a:t>
            </a:r>
          </a:p>
        </xdr:txBody>
      </xdr:sp>
      <xdr:cxnSp macro="">
        <xdr:nvCxnSpPr>
          <xdr:cNvPr id="17" name="Connecteur droit avec flèche 16">
            <a:extLst>
              <a:ext uri="{FF2B5EF4-FFF2-40B4-BE49-F238E27FC236}">
                <a16:creationId xmlns:a16="http://schemas.microsoft.com/office/drawing/2014/main" id="{1CFFD26C-0148-E640-9723-D1D229B12BA3}"/>
              </a:ext>
            </a:extLst>
          </xdr:cNvPr>
          <xdr:cNvCxnSpPr/>
        </xdr:nvCxnSpPr>
        <xdr:spPr>
          <a:xfrm flipH="1">
            <a:off x="3898900" y="838200"/>
            <a:ext cx="1244600" cy="723900"/>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cxnSp macro="">
        <xdr:nvCxnSpPr>
          <xdr:cNvPr id="19" name="Connecteur droit avec flèche 18">
            <a:extLst>
              <a:ext uri="{FF2B5EF4-FFF2-40B4-BE49-F238E27FC236}">
                <a16:creationId xmlns:a16="http://schemas.microsoft.com/office/drawing/2014/main" id="{D4EEE78A-E9DD-714E-B55A-1264A6A78564}"/>
              </a:ext>
            </a:extLst>
          </xdr:cNvPr>
          <xdr:cNvCxnSpPr/>
        </xdr:nvCxnSpPr>
        <xdr:spPr>
          <a:xfrm flipH="1">
            <a:off x="5080000" y="838200"/>
            <a:ext cx="50800" cy="685800"/>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4</xdr:col>
      <xdr:colOff>609600</xdr:colOff>
      <xdr:row>0</xdr:row>
      <xdr:rowOff>50800</xdr:rowOff>
    </xdr:from>
    <xdr:to>
      <xdr:col>10</xdr:col>
      <xdr:colOff>901700</xdr:colOff>
      <xdr:row>15</xdr:row>
      <xdr:rowOff>76200</xdr:rowOff>
    </xdr:to>
    <xdr:grpSp>
      <xdr:nvGrpSpPr>
        <xdr:cNvPr id="58" name="Groupe 57">
          <a:extLst>
            <a:ext uri="{FF2B5EF4-FFF2-40B4-BE49-F238E27FC236}">
              <a16:creationId xmlns:a16="http://schemas.microsoft.com/office/drawing/2014/main" id="{24745A15-3A6E-B941-92DB-C3BAD7871F54}"/>
            </a:ext>
          </a:extLst>
        </xdr:cNvPr>
        <xdr:cNvGrpSpPr/>
      </xdr:nvGrpSpPr>
      <xdr:grpSpPr>
        <a:xfrm>
          <a:off x="5461000" y="50800"/>
          <a:ext cx="6286500" cy="3289300"/>
          <a:chOff x="5461000" y="50800"/>
          <a:chExt cx="6553200" cy="3289300"/>
        </a:xfrm>
      </xdr:grpSpPr>
      <xdr:sp macro="" textlink="">
        <xdr:nvSpPr>
          <xdr:cNvPr id="10" name="Rectangle 9">
            <a:extLst>
              <a:ext uri="{FF2B5EF4-FFF2-40B4-BE49-F238E27FC236}">
                <a16:creationId xmlns:a16="http://schemas.microsoft.com/office/drawing/2014/main" id="{4568BA44-6AD1-4640-B70C-DDCA473C4CB3}"/>
              </a:ext>
            </a:extLst>
          </xdr:cNvPr>
          <xdr:cNvSpPr/>
        </xdr:nvSpPr>
        <xdr:spPr>
          <a:xfrm>
            <a:off x="9684173" y="50800"/>
            <a:ext cx="2330027" cy="3289300"/>
          </a:xfrm>
          <a:prstGeom prst="rect">
            <a:avLst/>
          </a:prstGeom>
          <a:solidFill>
            <a:srgbClr val="FFC000"/>
          </a:solidFill>
          <a:ln>
            <a:solidFill>
              <a:srgbClr val="FFC000"/>
            </a:solidFill>
          </a:ln>
        </xdr:spPr>
        <xdr:style>
          <a:lnRef idx="1">
            <a:schemeClr val="accent1"/>
          </a:lnRef>
          <a:fillRef idx="3">
            <a:schemeClr val="accent1"/>
          </a:fillRef>
          <a:effectRef idx="2">
            <a:schemeClr val="accent1"/>
          </a:effectRef>
          <a:fontRef idx="minor">
            <a:schemeClr val="lt1"/>
          </a:fontRef>
        </xdr:style>
        <xdr:txBody>
          <a:bodyPr rtlCol="0" anchor="ctr"/>
          <a:lstStyle/>
          <a:p>
            <a:pPr marL="0" indent="0" algn="l"/>
            <a:r>
              <a:rPr lang="fr-FR" sz="1000" b="1">
                <a:solidFill>
                  <a:schemeClr val="tx1"/>
                </a:solidFill>
                <a:latin typeface="+mn-lt"/>
                <a:ea typeface="+mn-ea"/>
                <a:cs typeface="+mn-cs"/>
              </a:rPr>
              <a:t>1. Afin d'utiliser le bon taux de change pour les dépenses, commencer par compléter l'onglet 3 (jusqu'à la moitié du point 7 , pour que la ligne "total fonds obtenus sur terrain" se complète et vous donne le taux effectif des fonds obtenus sur le terrain.</a:t>
            </a:r>
          </a:p>
          <a:p>
            <a:pPr marL="0" indent="0" algn="l"/>
            <a:endParaRPr lang="fr-FR" sz="1000" b="1">
              <a:solidFill>
                <a:schemeClr val="tx1"/>
              </a:solidFill>
              <a:latin typeface="+mn-lt"/>
              <a:ea typeface="+mn-ea"/>
              <a:cs typeface="+mn-cs"/>
            </a:endParaRPr>
          </a:p>
          <a:p>
            <a:pPr marL="0" indent="0" algn="l"/>
            <a:r>
              <a:rPr lang="fr-FR" sz="1000" b="1">
                <a:solidFill>
                  <a:schemeClr val="tx1"/>
                </a:solidFill>
                <a:latin typeface="+mn-lt"/>
                <a:ea typeface="+mn-ea"/>
                <a:cs typeface="+mn-cs"/>
              </a:rPr>
              <a:t>2. Copier  dans la cellule "taux de change utilisé</a:t>
            </a:r>
            <a:r>
              <a:rPr lang="fr-FR" sz="1000" b="1" baseline="0">
                <a:solidFill>
                  <a:schemeClr val="tx1"/>
                </a:solidFill>
                <a:latin typeface="+mn-lt"/>
                <a:ea typeface="+mn-ea"/>
                <a:cs typeface="+mn-cs"/>
              </a:rPr>
              <a:t> 1 CHF" la valeur de la cellule du taux effectif des fonds obtenus sur le terrain qui  s'affiche pour le taux du total des fonds obtenus sur le terrain (dans l'onglet 3.pt7). </a:t>
            </a:r>
          </a:p>
          <a:p>
            <a:pPr marL="0" indent="0" algn="l"/>
            <a:endParaRPr lang="fr-FR" sz="1000" b="1">
              <a:solidFill>
                <a:schemeClr val="tx1"/>
              </a:solidFill>
              <a:latin typeface="+mn-lt"/>
              <a:ea typeface="+mn-ea"/>
              <a:cs typeface="+mn-cs"/>
            </a:endParaRPr>
          </a:p>
          <a:p>
            <a:pPr marL="0" indent="0" algn="l"/>
            <a:r>
              <a:rPr lang="fr-FR" sz="1000" b="1">
                <a:solidFill>
                  <a:schemeClr val="tx1"/>
                </a:solidFill>
                <a:latin typeface="+mn-lt"/>
                <a:ea typeface="+mn-ea"/>
                <a:cs typeface="+mn-cs"/>
              </a:rPr>
              <a:t>3. Compléter les dépenses en utilisant la cellule de taux de change réel pour transformer les dépenses dans l'autre monnaie. </a:t>
            </a:r>
          </a:p>
        </xdr:txBody>
      </xdr:sp>
      <xdr:cxnSp macro="">
        <xdr:nvCxnSpPr>
          <xdr:cNvPr id="23" name="Connecteur droit avec flèche 22">
            <a:extLst>
              <a:ext uri="{FF2B5EF4-FFF2-40B4-BE49-F238E27FC236}">
                <a16:creationId xmlns:a16="http://schemas.microsoft.com/office/drawing/2014/main" id="{4A0B6143-07D7-144C-BE55-0F0A6590D301}"/>
              </a:ext>
            </a:extLst>
          </xdr:cNvPr>
          <xdr:cNvCxnSpPr/>
        </xdr:nvCxnSpPr>
        <xdr:spPr>
          <a:xfrm flipH="1">
            <a:off x="9029700" y="482600"/>
            <a:ext cx="680951" cy="292100"/>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cxnSp macro="">
        <xdr:nvCxnSpPr>
          <xdr:cNvPr id="25" name="Connecteur droit avec flèche 24">
            <a:extLst>
              <a:ext uri="{FF2B5EF4-FFF2-40B4-BE49-F238E27FC236}">
                <a16:creationId xmlns:a16="http://schemas.microsoft.com/office/drawing/2014/main" id="{19123C7A-FA1A-094F-8327-2186F4B14578}"/>
              </a:ext>
            </a:extLst>
          </xdr:cNvPr>
          <xdr:cNvCxnSpPr/>
        </xdr:nvCxnSpPr>
        <xdr:spPr>
          <a:xfrm flipH="1">
            <a:off x="5461000" y="431800"/>
            <a:ext cx="4276128" cy="723900"/>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5</xdr:col>
      <xdr:colOff>558800</xdr:colOff>
      <xdr:row>5</xdr:row>
      <xdr:rowOff>444500</xdr:rowOff>
    </xdr:from>
    <xdr:to>
      <xdr:col>11</xdr:col>
      <xdr:colOff>0</xdr:colOff>
      <xdr:row>24</xdr:row>
      <xdr:rowOff>101600</xdr:rowOff>
    </xdr:to>
    <xdr:grpSp>
      <xdr:nvGrpSpPr>
        <xdr:cNvPr id="61" name="Groupe 60">
          <a:extLst>
            <a:ext uri="{FF2B5EF4-FFF2-40B4-BE49-F238E27FC236}">
              <a16:creationId xmlns:a16="http://schemas.microsoft.com/office/drawing/2014/main" id="{4B88BE52-5B5D-2D4C-8F26-9DB0DCB61DA1}"/>
            </a:ext>
          </a:extLst>
        </xdr:cNvPr>
        <xdr:cNvGrpSpPr/>
      </xdr:nvGrpSpPr>
      <xdr:grpSpPr>
        <a:xfrm>
          <a:off x="6108700" y="1498600"/>
          <a:ext cx="5689600" cy="3733800"/>
          <a:chOff x="6108700" y="1498600"/>
          <a:chExt cx="6001562" cy="3733800"/>
        </a:xfrm>
      </xdr:grpSpPr>
      <xdr:sp macro="" textlink="">
        <xdr:nvSpPr>
          <xdr:cNvPr id="9" name="Rectangle 8">
            <a:extLst>
              <a:ext uri="{FF2B5EF4-FFF2-40B4-BE49-F238E27FC236}">
                <a16:creationId xmlns:a16="http://schemas.microsoft.com/office/drawing/2014/main" id="{99DF227D-53F4-3542-B0AE-1FA92844199A}"/>
              </a:ext>
            </a:extLst>
          </xdr:cNvPr>
          <xdr:cNvSpPr/>
        </xdr:nvSpPr>
        <xdr:spPr>
          <a:xfrm>
            <a:off x="9739109" y="3657600"/>
            <a:ext cx="2371153" cy="1574800"/>
          </a:xfrm>
          <a:prstGeom prst="rect">
            <a:avLst/>
          </a:prstGeom>
          <a:solidFill>
            <a:srgbClr val="FFC000"/>
          </a:solidFill>
          <a:ln>
            <a:solidFill>
              <a:srgbClr val="FFC000"/>
            </a:solidFill>
          </a:ln>
        </xdr:spPr>
        <xdr:style>
          <a:lnRef idx="1">
            <a:schemeClr val="accent1"/>
          </a:lnRef>
          <a:fillRef idx="3">
            <a:schemeClr val="accent1"/>
          </a:fillRef>
          <a:effectRef idx="2">
            <a:schemeClr val="accent1"/>
          </a:effectRef>
          <a:fontRef idx="minor">
            <a:schemeClr val="lt1"/>
          </a:fontRef>
        </xdr:style>
        <xdr:txBody>
          <a:bodyPr rtlCol="0" anchor="ctr"/>
          <a:lstStyle/>
          <a:p>
            <a:pPr marL="0" indent="0" algn="l"/>
            <a:r>
              <a:rPr lang="fr-FR" sz="1000" b="1">
                <a:solidFill>
                  <a:schemeClr val="tx1"/>
                </a:solidFill>
                <a:latin typeface="+mn-lt"/>
                <a:ea typeface="+mn-ea"/>
                <a:cs typeface="+mn-cs"/>
              </a:rPr>
              <a:t>Reprendre, dans cette colonne, les dépenses directes faites en Suisse (et pour lesquelles les justificatifs financiers devront être envoyés à la FGC avec le rapport final). </a:t>
            </a:r>
          </a:p>
          <a:p>
            <a:pPr marL="0" indent="0" algn="l"/>
            <a:r>
              <a:rPr lang="fr-FR" sz="1000" b="1">
                <a:solidFill>
                  <a:schemeClr val="tx1"/>
                </a:solidFill>
                <a:latin typeface="+mn-lt"/>
                <a:ea typeface="+mn-ea"/>
                <a:cs typeface="+mn-cs"/>
              </a:rPr>
              <a:t>Ces dépenses doivent apparaître, plus détaillées, aux points 5 b et 5 c de l'onglet 3.</a:t>
            </a:r>
          </a:p>
        </xdr:txBody>
      </xdr:sp>
      <xdr:cxnSp macro="">
        <xdr:nvCxnSpPr>
          <xdr:cNvPr id="28" name="Connecteur droit avec flèche 27">
            <a:extLst>
              <a:ext uri="{FF2B5EF4-FFF2-40B4-BE49-F238E27FC236}">
                <a16:creationId xmlns:a16="http://schemas.microsoft.com/office/drawing/2014/main" id="{21275B4C-F697-CF4E-81FC-5FF96C131304}"/>
              </a:ext>
            </a:extLst>
          </xdr:cNvPr>
          <xdr:cNvCxnSpPr/>
        </xdr:nvCxnSpPr>
        <xdr:spPr>
          <a:xfrm flipH="1" flipV="1">
            <a:off x="6108700" y="1498600"/>
            <a:ext cx="3721100" cy="2705100"/>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4</xdr:col>
      <xdr:colOff>457200</xdr:colOff>
      <xdr:row>57</xdr:row>
      <xdr:rowOff>76200</xdr:rowOff>
    </xdr:from>
    <xdr:to>
      <xdr:col>9</xdr:col>
      <xdr:colOff>135003</xdr:colOff>
      <xdr:row>60</xdr:row>
      <xdr:rowOff>50800</xdr:rowOff>
    </xdr:to>
    <xdr:cxnSp macro="">
      <xdr:nvCxnSpPr>
        <xdr:cNvPr id="31" name="Connecteur droit avec flèche 30">
          <a:extLst>
            <a:ext uri="{FF2B5EF4-FFF2-40B4-BE49-F238E27FC236}">
              <a16:creationId xmlns:a16="http://schemas.microsoft.com/office/drawing/2014/main" id="{DDC8CF5F-C4D2-BB47-A710-0319695AEC05}"/>
            </a:ext>
          </a:extLst>
        </xdr:cNvPr>
        <xdr:cNvCxnSpPr>
          <a:stCxn id="11" idx="1"/>
        </xdr:cNvCxnSpPr>
      </xdr:nvCxnSpPr>
      <xdr:spPr>
        <a:xfrm flipH="1" flipV="1">
          <a:off x="5308600" y="10287000"/>
          <a:ext cx="4249803" cy="990600"/>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660401</xdr:colOff>
      <xdr:row>57</xdr:row>
      <xdr:rowOff>139700</xdr:rowOff>
    </xdr:from>
    <xdr:to>
      <xdr:col>11</xdr:col>
      <xdr:colOff>0</xdr:colOff>
      <xdr:row>62</xdr:row>
      <xdr:rowOff>381000</xdr:rowOff>
    </xdr:to>
    <xdr:grpSp>
      <xdr:nvGrpSpPr>
        <xdr:cNvPr id="55" name="Groupe 54">
          <a:extLst>
            <a:ext uri="{FF2B5EF4-FFF2-40B4-BE49-F238E27FC236}">
              <a16:creationId xmlns:a16="http://schemas.microsoft.com/office/drawing/2014/main" id="{DF7C2708-0331-6E4D-A0AE-0D0232C9C313}"/>
            </a:ext>
          </a:extLst>
        </xdr:cNvPr>
        <xdr:cNvGrpSpPr/>
      </xdr:nvGrpSpPr>
      <xdr:grpSpPr>
        <a:xfrm>
          <a:off x="6908801" y="10350500"/>
          <a:ext cx="4889499" cy="1689100"/>
          <a:chOff x="6908801" y="10350500"/>
          <a:chExt cx="5187986" cy="1689100"/>
        </a:xfrm>
      </xdr:grpSpPr>
      <xdr:sp macro="" textlink="">
        <xdr:nvSpPr>
          <xdr:cNvPr id="11" name="Rectangle 10">
            <a:extLst>
              <a:ext uri="{FF2B5EF4-FFF2-40B4-BE49-F238E27FC236}">
                <a16:creationId xmlns:a16="http://schemas.microsoft.com/office/drawing/2014/main" id="{189AA8CA-DC6E-024C-89A9-D16247E1C680}"/>
              </a:ext>
            </a:extLst>
          </xdr:cNvPr>
          <xdr:cNvSpPr/>
        </xdr:nvSpPr>
        <xdr:spPr>
          <a:xfrm>
            <a:off x="9720152" y="10515600"/>
            <a:ext cx="2376635" cy="1524000"/>
          </a:xfrm>
          <a:prstGeom prst="rect">
            <a:avLst/>
          </a:prstGeom>
          <a:solidFill>
            <a:srgbClr val="FFC000"/>
          </a:solidFill>
          <a:ln>
            <a:solidFill>
              <a:srgbClr val="FFC000"/>
            </a:solidFill>
          </a:ln>
        </xdr:spPr>
        <xdr:style>
          <a:lnRef idx="1">
            <a:schemeClr val="accent1"/>
          </a:lnRef>
          <a:fillRef idx="3">
            <a:schemeClr val="accent1"/>
          </a:fillRef>
          <a:effectRef idx="2">
            <a:schemeClr val="accent1"/>
          </a:effectRef>
          <a:fontRef idx="minor">
            <a:schemeClr val="lt1"/>
          </a:fontRef>
        </xdr:style>
        <xdr:txBody>
          <a:bodyPr rtlCol="0" anchor="ctr"/>
          <a:lstStyle/>
          <a:p>
            <a:pPr marL="0" indent="0" algn="l"/>
            <a:r>
              <a:rPr lang="fr-FR" sz="1000" b="1">
                <a:solidFill>
                  <a:schemeClr val="tx1"/>
                </a:solidFill>
                <a:latin typeface="+mn-lt"/>
                <a:ea typeface="+mn-ea"/>
                <a:cs typeface="+mn-cs"/>
              </a:rPr>
              <a:t>Le montant , sur un rapport intermédiaire, peut être plus important que celui budgeté puisque correspond au prélèvement sur le montant versé par la FGC. Attention, si montant plus important, prévoir que le montant sera moins important pour la dernière année.</a:t>
            </a:r>
          </a:p>
        </xdr:txBody>
      </xdr:sp>
      <xdr:cxnSp macro="">
        <xdr:nvCxnSpPr>
          <xdr:cNvPr id="33" name="Connecteur droit avec flèche 32">
            <a:extLst>
              <a:ext uri="{FF2B5EF4-FFF2-40B4-BE49-F238E27FC236}">
                <a16:creationId xmlns:a16="http://schemas.microsoft.com/office/drawing/2014/main" id="{4098FEAB-79C3-9146-BC1C-DDA529E0C690}"/>
              </a:ext>
            </a:extLst>
          </xdr:cNvPr>
          <xdr:cNvCxnSpPr>
            <a:stCxn id="11" idx="1"/>
          </xdr:cNvCxnSpPr>
        </xdr:nvCxnSpPr>
        <xdr:spPr>
          <a:xfrm flipH="1" flipV="1">
            <a:off x="6908801" y="10350500"/>
            <a:ext cx="2811351" cy="927100"/>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3</xdr:col>
      <xdr:colOff>330200</xdr:colOff>
      <xdr:row>34</xdr:row>
      <xdr:rowOff>63500</xdr:rowOff>
    </xdr:from>
    <xdr:to>
      <xdr:col>10</xdr:col>
      <xdr:colOff>939801</xdr:colOff>
      <xdr:row>55</xdr:row>
      <xdr:rowOff>38100</xdr:rowOff>
    </xdr:to>
    <xdr:grpSp>
      <xdr:nvGrpSpPr>
        <xdr:cNvPr id="57" name="Groupe 56">
          <a:extLst>
            <a:ext uri="{FF2B5EF4-FFF2-40B4-BE49-F238E27FC236}">
              <a16:creationId xmlns:a16="http://schemas.microsoft.com/office/drawing/2014/main" id="{19FF3447-F0C4-624A-B670-11D96B727F57}"/>
            </a:ext>
          </a:extLst>
        </xdr:cNvPr>
        <xdr:cNvGrpSpPr/>
      </xdr:nvGrpSpPr>
      <xdr:grpSpPr>
        <a:xfrm>
          <a:off x="4483100" y="6794500"/>
          <a:ext cx="7302501" cy="3060700"/>
          <a:chOff x="4419600" y="8077200"/>
          <a:chExt cx="7592392" cy="3060700"/>
        </a:xfrm>
      </xdr:grpSpPr>
      <xdr:sp macro="" textlink="">
        <xdr:nvSpPr>
          <xdr:cNvPr id="34" name="Rectangle 33">
            <a:extLst>
              <a:ext uri="{FF2B5EF4-FFF2-40B4-BE49-F238E27FC236}">
                <a16:creationId xmlns:a16="http://schemas.microsoft.com/office/drawing/2014/main" id="{93AE63F1-A09B-5E47-A796-FE1D1515422B}"/>
              </a:ext>
            </a:extLst>
          </xdr:cNvPr>
          <xdr:cNvSpPr/>
        </xdr:nvSpPr>
        <xdr:spPr>
          <a:xfrm>
            <a:off x="9639300" y="8077200"/>
            <a:ext cx="2372692" cy="901700"/>
          </a:xfrm>
          <a:prstGeom prst="rect">
            <a:avLst/>
          </a:prstGeom>
          <a:solidFill>
            <a:srgbClr val="FFC000"/>
          </a:solidFill>
          <a:ln>
            <a:solidFill>
              <a:srgbClr val="FFC000"/>
            </a:solidFill>
          </a:ln>
        </xdr:spPr>
        <xdr:style>
          <a:lnRef idx="1">
            <a:schemeClr val="accent1"/>
          </a:lnRef>
          <a:fillRef idx="3">
            <a:schemeClr val="accent1"/>
          </a:fillRef>
          <a:effectRef idx="2">
            <a:schemeClr val="accent1"/>
          </a:effectRef>
          <a:fontRef idx="minor">
            <a:schemeClr val="lt1"/>
          </a:fontRef>
        </xdr:style>
        <xdr:txBody>
          <a:bodyPr rtlCol="0" anchor="ctr"/>
          <a:lstStyle/>
          <a:p>
            <a:pPr marL="0" indent="0" algn="l"/>
            <a:r>
              <a:rPr lang="fr-FR" sz="1000" b="1">
                <a:solidFill>
                  <a:schemeClr val="tx1"/>
                </a:solidFill>
                <a:latin typeface="+mn-lt"/>
                <a:ea typeface="+mn-ea"/>
                <a:cs typeface="+mn-cs"/>
              </a:rPr>
              <a:t>Ces montants s'insèrent automatiquement au point 7 de l'onglet 3 ("Total frais projet terrain").</a:t>
            </a:r>
          </a:p>
        </xdr:txBody>
      </xdr:sp>
      <xdr:cxnSp macro="">
        <xdr:nvCxnSpPr>
          <xdr:cNvPr id="43" name="Connecteur droit avec flèche 42">
            <a:extLst>
              <a:ext uri="{FF2B5EF4-FFF2-40B4-BE49-F238E27FC236}">
                <a16:creationId xmlns:a16="http://schemas.microsoft.com/office/drawing/2014/main" id="{3EFDF1AE-0FA6-BC40-8601-27536033C787}"/>
              </a:ext>
            </a:extLst>
          </xdr:cNvPr>
          <xdr:cNvCxnSpPr/>
        </xdr:nvCxnSpPr>
        <xdr:spPr>
          <a:xfrm flipH="1">
            <a:off x="4419600" y="8216900"/>
            <a:ext cx="5270500" cy="2921000"/>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cxnSp macro="">
        <xdr:nvCxnSpPr>
          <xdr:cNvPr id="45" name="Connecteur droit avec flèche 44">
            <a:extLst>
              <a:ext uri="{FF2B5EF4-FFF2-40B4-BE49-F238E27FC236}">
                <a16:creationId xmlns:a16="http://schemas.microsoft.com/office/drawing/2014/main" id="{96C0FFEC-95DF-8146-BF54-11DDD5A256DA}"/>
              </a:ext>
            </a:extLst>
          </xdr:cNvPr>
          <xdr:cNvCxnSpPr/>
        </xdr:nvCxnSpPr>
        <xdr:spPr>
          <a:xfrm flipH="1">
            <a:off x="5245100" y="8229600"/>
            <a:ext cx="4445000" cy="2908300"/>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5</xdr:col>
      <xdr:colOff>520700</xdr:colOff>
      <xdr:row>50</xdr:row>
      <xdr:rowOff>127000</xdr:rowOff>
    </xdr:from>
    <xdr:to>
      <xdr:col>10</xdr:col>
      <xdr:colOff>927100</xdr:colOff>
      <xdr:row>57</xdr:row>
      <xdr:rowOff>38100</xdr:rowOff>
    </xdr:to>
    <xdr:grpSp>
      <xdr:nvGrpSpPr>
        <xdr:cNvPr id="56" name="Groupe 55">
          <a:extLst>
            <a:ext uri="{FF2B5EF4-FFF2-40B4-BE49-F238E27FC236}">
              <a16:creationId xmlns:a16="http://schemas.microsoft.com/office/drawing/2014/main" id="{8CE7E3BF-0224-EE47-AB6B-E2C0CF5137B0}"/>
            </a:ext>
          </a:extLst>
        </xdr:cNvPr>
        <xdr:cNvGrpSpPr/>
      </xdr:nvGrpSpPr>
      <xdr:grpSpPr>
        <a:xfrm>
          <a:off x="6070600" y="9207500"/>
          <a:ext cx="5702300" cy="1041400"/>
          <a:chOff x="6070600" y="9207500"/>
          <a:chExt cx="6004695" cy="1041400"/>
        </a:xfrm>
      </xdr:grpSpPr>
      <xdr:sp macro="" textlink="">
        <xdr:nvSpPr>
          <xdr:cNvPr id="41" name="Rectangle 40">
            <a:extLst>
              <a:ext uri="{FF2B5EF4-FFF2-40B4-BE49-F238E27FC236}">
                <a16:creationId xmlns:a16="http://schemas.microsoft.com/office/drawing/2014/main" id="{27382DBB-DB01-0D40-9F5B-0A4B9896E4DE}"/>
              </a:ext>
            </a:extLst>
          </xdr:cNvPr>
          <xdr:cNvSpPr/>
        </xdr:nvSpPr>
        <xdr:spPr>
          <a:xfrm>
            <a:off x="9753600" y="9207500"/>
            <a:ext cx="2321695" cy="1041400"/>
          </a:xfrm>
          <a:prstGeom prst="rect">
            <a:avLst/>
          </a:prstGeom>
          <a:solidFill>
            <a:srgbClr val="FFC000"/>
          </a:solidFill>
          <a:ln>
            <a:solidFill>
              <a:srgbClr val="FFC000"/>
            </a:solidFill>
          </a:ln>
        </xdr:spPr>
        <xdr:style>
          <a:lnRef idx="1">
            <a:schemeClr val="accent1"/>
          </a:lnRef>
          <a:fillRef idx="3">
            <a:schemeClr val="accent1"/>
          </a:fillRef>
          <a:effectRef idx="2">
            <a:schemeClr val="accent1"/>
          </a:effectRef>
          <a:fontRef idx="minor">
            <a:schemeClr val="lt1"/>
          </a:fontRef>
        </xdr:style>
        <xdr:txBody>
          <a:bodyPr rtlCol="0" anchor="ctr"/>
          <a:lstStyle/>
          <a:p>
            <a:pPr marL="0" indent="0" algn="l"/>
            <a:r>
              <a:rPr lang="fr-FR" sz="1000" b="1">
                <a:solidFill>
                  <a:schemeClr val="tx1"/>
                </a:solidFill>
                <a:latin typeface="+mn-lt"/>
                <a:ea typeface="+mn-ea"/>
                <a:cs typeface="+mn-cs"/>
              </a:rPr>
              <a:t>Ce montant s'insère automatiquement au point 7 de l'onglet 3 ("dépenses en Suisse ou directes par l'OM sur total frais projet terrain").</a:t>
            </a:r>
          </a:p>
        </xdr:txBody>
      </xdr:sp>
      <xdr:cxnSp macro="">
        <xdr:nvCxnSpPr>
          <xdr:cNvPr id="47" name="Connecteur droit avec flèche 46">
            <a:extLst>
              <a:ext uri="{FF2B5EF4-FFF2-40B4-BE49-F238E27FC236}">
                <a16:creationId xmlns:a16="http://schemas.microsoft.com/office/drawing/2014/main" id="{11DEED88-88C0-3A48-92FB-79CB6E053F78}"/>
              </a:ext>
            </a:extLst>
          </xdr:cNvPr>
          <xdr:cNvCxnSpPr/>
        </xdr:nvCxnSpPr>
        <xdr:spPr>
          <a:xfrm flipH="1">
            <a:off x="6070600" y="9283700"/>
            <a:ext cx="3708400" cy="596900"/>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9</xdr:col>
      <xdr:colOff>139700</xdr:colOff>
      <xdr:row>44</xdr:row>
      <xdr:rowOff>12700</xdr:rowOff>
    </xdr:from>
    <xdr:to>
      <xdr:col>10</xdr:col>
      <xdr:colOff>927100</xdr:colOff>
      <xdr:row>48</xdr:row>
      <xdr:rowOff>165100</xdr:rowOff>
    </xdr:to>
    <xdr:sp macro="" textlink="">
      <xdr:nvSpPr>
        <xdr:cNvPr id="64" name="Rectangle 63">
          <a:extLst>
            <a:ext uri="{FF2B5EF4-FFF2-40B4-BE49-F238E27FC236}">
              <a16:creationId xmlns:a16="http://schemas.microsoft.com/office/drawing/2014/main" id="{C63534AD-1163-C14A-8915-2ECDF23A5A41}"/>
            </a:ext>
          </a:extLst>
        </xdr:cNvPr>
        <xdr:cNvSpPr/>
      </xdr:nvSpPr>
      <xdr:spPr>
        <a:xfrm>
          <a:off x="9563100" y="8216900"/>
          <a:ext cx="2209800" cy="711200"/>
        </a:xfrm>
        <a:prstGeom prst="rect">
          <a:avLst/>
        </a:prstGeom>
        <a:solidFill>
          <a:srgbClr val="FFC000"/>
        </a:solidFill>
        <a:ln>
          <a:solidFill>
            <a:srgbClr val="FFC000"/>
          </a:solidFill>
        </a:ln>
      </xdr:spPr>
      <xdr:style>
        <a:lnRef idx="1">
          <a:schemeClr val="accent1"/>
        </a:lnRef>
        <a:fillRef idx="3">
          <a:schemeClr val="accent1"/>
        </a:fillRef>
        <a:effectRef idx="2">
          <a:schemeClr val="accent1"/>
        </a:effectRef>
        <a:fontRef idx="minor">
          <a:schemeClr val="lt1"/>
        </a:fontRef>
      </xdr:style>
      <xdr:txBody>
        <a:bodyPr rtlCol="0" anchor="ctr"/>
        <a:lstStyle/>
        <a:p>
          <a:pPr marL="0" indent="0" algn="l"/>
          <a:r>
            <a:rPr lang="fr-FR" sz="1000" b="1">
              <a:solidFill>
                <a:schemeClr val="tx1"/>
              </a:solidFill>
              <a:latin typeface="+mn-lt"/>
              <a:ea typeface="+mn-ea"/>
              <a:cs typeface="+mn-cs"/>
            </a:rPr>
            <a:t>Si des imprévus FGC sont utilisés, préciser ici ce pour quoi ils ont été utilisés.</a:t>
          </a:r>
        </a:p>
      </xdr:txBody>
    </xdr:sp>
    <xdr:clientData/>
  </xdr:twoCellAnchor>
  <xdr:twoCellAnchor>
    <xdr:from>
      <xdr:col>8</xdr:col>
      <xdr:colOff>952500</xdr:colOff>
      <xdr:row>46</xdr:row>
      <xdr:rowOff>88900</xdr:rowOff>
    </xdr:from>
    <xdr:to>
      <xdr:col>9</xdr:col>
      <xdr:colOff>139700</xdr:colOff>
      <xdr:row>49</xdr:row>
      <xdr:rowOff>101600</xdr:rowOff>
    </xdr:to>
    <xdr:cxnSp macro="">
      <xdr:nvCxnSpPr>
        <xdr:cNvPr id="66" name="Connecteur droit avec flèche 65">
          <a:extLst>
            <a:ext uri="{FF2B5EF4-FFF2-40B4-BE49-F238E27FC236}">
              <a16:creationId xmlns:a16="http://schemas.microsoft.com/office/drawing/2014/main" id="{4613408D-5527-F14A-AE3D-7493C36176DE}"/>
            </a:ext>
          </a:extLst>
        </xdr:cNvPr>
        <xdr:cNvCxnSpPr>
          <a:stCxn id="64" idx="1"/>
        </xdr:cNvCxnSpPr>
      </xdr:nvCxnSpPr>
      <xdr:spPr>
        <a:xfrm flipH="1">
          <a:off x="8597900" y="8572500"/>
          <a:ext cx="965200" cy="469900"/>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clientData/>
  </xdr:twoCellAnchor>
  <xdr:twoCellAnchor>
    <xdr:from>
      <xdr:col>0</xdr:col>
      <xdr:colOff>63500</xdr:colOff>
      <xdr:row>4</xdr:row>
      <xdr:rowOff>114300</xdr:rowOff>
    </xdr:from>
    <xdr:to>
      <xdr:col>0</xdr:col>
      <xdr:colOff>2108200</xdr:colOff>
      <xdr:row>5</xdr:row>
      <xdr:rowOff>317500</xdr:rowOff>
    </xdr:to>
    <xdr:sp macro="" textlink="">
      <xdr:nvSpPr>
        <xdr:cNvPr id="29" name="Rectangle 28">
          <a:extLst>
            <a:ext uri="{FF2B5EF4-FFF2-40B4-BE49-F238E27FC236}">
              <a16:creationId xmlns:a16="http://schemas.microsoft.com/office/drawing/2014/main" id="{3169019E-F166-D445-B4A6-7F6E37083876}"/>
            </a:ext>
          </a:extLst>
        </xdr:cNvPr>
        <xdr:cNvSpPr/>
      </xdr:nvSpPr>
      <xdr:spPr>
        <a:xfrm>
          <a:off x="63500" y="952500"/>
          <a:ext cx="2044700" cy="419100"/>
        </a:xfrm>
        <a:prstGeom prst="rect">
          <a:avLst/>
        </a:prstGeom>
        <a:solidFill>
          <a:srgbClr val="FFC000"/>
        </a:solidFill>
        <a:ln>
          <a:solidFill>
            <a:srgbClr val="FFC000"/>
          </a:solidFill>
        </a:ln>
      </xdr:spPr>
      <xdr:style>
        <a:lnRef idx="1">
          <a:schemeClr val="accent1"/>
        </a:lnRef>
        <a:fillRef idx="3">
          <a:schemeClr val="accent1"/>
        </a:fillRef>
        <a:effectRef idx="2">
          <a:schemeClr val="accent1"/>
        </a:effectRef>
        <a:fontRef idx="minor">
          <a:schemeClr val="lt1"/>
        </a:fontRef>
      </xdr:style>
      <xdr:txBody>
        <a:bodyPr rtlCol="0" anchor="ctr"/>
        <a:lstStyle/>
        <a:p>
          <a:pPr marL="0" indent="0" algn="l"/>
          <a:r>
            <a:rPr lang="fr-FR" sz="1000" b="1">
              <a:solidFill>
                <a:schemeClr val="tx1"/>
              </a:solidFill>
              <a:latin typeface="+mn-lt"/>
              <a:ea typeface="+mn-ea"/>
              <a:cs typeface="+mn-cs"/>
            </a:rPr>
            <a:t>Souligner</a:t>
          </a:r>
          <a:r>
            <a:rPr lang="fr-FR" sz="1000" b="1" baseline="0">
              <a:solidFill>
                <a:schemeClr val="tx1"/>
              </a:solidFill>
              <a:latin typeface="+mn-lt"/>
              <a:ea typeface="+mn-ea"/>
              <a:cs typeface="+mn-cs"/>
            </a:rPr>
            <a:t> la période correspondant pour le rapport</a:t>
          </a:r>
          <a:endParaRPr lang="fr-FR" sz="1000" b="1">
            <a:solidFill>
              <a:schemeClr val="tx1"/>
            </a:solidFill>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702736</xdr:colOff>
      <xdr:row>2</xdr:row>
      <xdr:rowOff>63499</xdr:rowOff>
    </xdr:from>
    <xdr:to>
      <xdr:col>8</xdr:col>
      <xdr:colOff>63499</xdr:colOff>
      <xdr:row>7</xdr:row>
      <xdr:rowOff>1</xdr:rowOff>
    </xdr:to>
    <xdr:grpSp>
      <xdr:nvGrpSpPr>
        <xdr:cNvPr id="51" name="Groupe 50">
          <a:extLst>
            <a:ext uri="{FF2B5EF4-FFF2-40B4-BE49-F238E27FC236}">
              <a16:creationId xmlns:a16="http://schemas.microsoft.com/office/drawing/2014/main" id="{BC2A1ACE-7C6C-924F-97F7-E2EEE4638869}"/>
            </a:ext>
          </a:extLst>
        </xdr:cNvPr>
        <xdr:cNvGrpSpPr/>
      </xdr:nvGrpSpPr>
      <xdr:grpSpPr>
        <a:xfrm>
          <a:off x="2544236" y="482599"/>
          <a:ext cx="5291663" cy="1193802"/>
          <a:chOff x="2544236" y="482599"/>
          <a:chExt cx="4771171" cy="1193802"/>
        </a:xfrm>
      </xdr:grpSpPr>
      <xdr:sp macro="" textlink="">
        <xdr:nvSpPr>
          <xdr:cNvPr id="8" name="Rectangle 7">
            <a:extLst>
              <a:ext uri="{FF2B5EF4-FFF2-40B4-BE49-F238E27FC236}">
                <a16:creationId xmlns:a16="http://schemas.microsoft.com/office/drawing/2014/main" id="{DB71C602-F77D-FA4C-9521-E9EE3A0C3EBA}"/>
              </a:ext>
            </a:extLst>
          </xdr:cNvPr>
          <xdr:cNvSpPr/>
        </xdr:nvSpPr>
        <xdr:spPr>
          <a:xfrm>
            <a:off x="5952135" y="482599"/>
            <a:ext cx="1363272" cy="1193802"/>
          </a:xfrm>
          <a:prstGeom prst="rect">
            <a:avLst/>
          </a:prstGeom>
          <a:solidFill>
            <a:srgbClr val="FFC000"/>
          </a:solidFill>
          <a:ln>
            <a:solidFill>
              <a:srgbClr val="FFC000"/>
            </a:solidFill>
          </a:ln>
        </xdr:spPr>
        <xdr:style>
          <a:lnRef idx="1">
            <a:schemeClr val="accent1"/>
          </a:lnRef>
          <a:fillRef idx="3">
            <a:schemeClr val="accent1"/>
          </a:fillRef>
          <a:effectRef idx="2">
            <a:schemeClr val="accent1"/>
          </a:effectRef>
          <a:fontRef idx="minor">
            <a:schemeClr val="lt1"/>
          </a:fontRef>
        </xdr:style>
        <xdr:txBody>
          <a:bodyPr rtlCol="0" anchor="ctr"/>
          <a:lstStyle/>
          <a:p>
            <a:pPr marL="0" indent="0" algn="l"/>
            <a:r>
              <a:rPr lang="fr-FR" sz="1000" b="1">
                <a:solidFill>
                  <a:schemeClr val="tx1"/>
                </a:solidFill>
                <a:latin typeface="+mn-lt"/>
                <a:ea typeface="+mn-ea"/>
                <a:cs typeface="+mn-cs"/>
              </a:rPr>
              <a:t>Monnaie dans laquelle est tenue la comptabilité du projet. Éventuellement ajouter une colonne pour une monnaie intermédiaire.</a:t>
            </a:r>
          </a:p>
        </xdr:txBody>
      </xdr:sp>
      <xdr:cxnSp macro="">
        <xdr:nvCxnSpPr>
          <xdr:cNvPr id="15" name="Connecteur droit avec flèche 14">
            <a:extLst>
              <a:ext uri="{FF2B5EF4-FFF2-40B4-BE49-F238E27FC236}">
                <a16:creationId xmlns:a16="http://schemas.microsoft.com/office/drawing/2014/main" id="{5EFF3D1A-2C9E-8449-BE8E-121A5F358516}"/>
              </a:ext>
            </a:extLst>
          </xdr:cNvPr>
          <xdr:cNvCxnSpPr/>
        </xdr:nvCxnSpPr>
        <xdr:spPr>
          <a:xfrm flipH="1">
            <a:off x="2544236" y="723900"/>
            <a:ext cx="3500131" cy="381000"/>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872072</xdr:colOff>
      <xdr:row>11</xdr:row>
      <xdr:rowOff>42333</xdr:rowOff>
    </xdr:from>
    <xdr:to>
      <xdr:col>8</xdr:col>
      <xdr:colOff>63497</xdr:colOff>
      <xdr:row>19</xdr:row>
      <xdr:rowOff>42334</xdr:rowOff>
    </xdr:to>
    <xdr:grpSp>
      <xdr:nvGrpSpPr>
        <xdr:cNvPr id="50" name="Groupe 49">
          <a:extLst>
            <a:ext uri="{FF2B5EF4-FFF2-40B4-BE49-F238E27FC236}">
              <a16:creationId xmlns:a16="http://schemas.microsoft.com/office/drawing/2014/main" id="{B78E4842-6FF7-5848-B491-F7A64CF91D77}"/>
            </a:ext>
          </a:extLst>
        </xdr:cNvPr>
        <xdr:cNvGrpSpPr/>
      </xdr:nvGrpSpPr>
      <xdr:grpSpPr>
        <a:xfrm>
          <a:off x="6015572" y="2429933"/>
          <a:ext cx="1820325" cy="1651001"/>
          <a:chOff x="6015567" y="2429933"/>
          <a:chExt cx="1320464" cy="1651001"/>
        </a:xfrm>
      </xdr:grpSpPr>
      <xdr:sp macro="" textlink="">
        <xdr:nvSpPr>
          <xdr:cNvPr id="9" name="Rectangle 8">
            <a:extLst>
              <a:ext uri="{FF2B5EF4-FFF2-40B4-BE49-F238E27FC236}">
                <a16:creationId xmlns:a16="http://schemas.microsoft.com/office/drawing/2014/main" id="{8624EBDC-9B8D-424F-87B2-881781348D43}"/>
              </a:ext>
            </a:extLst>
          </xdr:cNvPr>
          <xdr:cNvSpPr/>
        </xdr:nvSpPr>
        <xdr:spPr>
          <a:xfrm>
            <a:off x="6184460" y="2429933"/>
            <a:ext cx="1151571" cy="1329268"/>
          </a:xfrm>
          <a:prstGeom prst="rect">
            <a:avLst/>
          </a:prstGeom>
          <a:solidFill>
            <a:srgbClr val="FFC000"/>
          </a:solidFill>
          <a:ln>
            <a:solidFill>
              <a:srgbClr val="FFC000"/>
            </a:solidFill>
          </a:ln>
        </xdr:spPr>
        <xdr:style>
          <a:lnRef idx="1">
            <a:schemeClr val="accent1"/>
          </a:lnRef>
          <a:fillRef idx="3">
            <a:schemeClr val="accent1"/>
          </a:fillRef>
          <a:effectRef idx="2">
            <a:schemeClr val="accent1"/>
          </a:effectRef>
          <a:fontRef idx="minor">
            <a:schemeClr val="lt1"/>
          </a:fontRef>
        </xdr:style>
        <xdr:txBody>
          <a:bodyPr rtlCol="0" anchor="ctr"/>
          <a:lstStyle/>
          <a:p>
            <a:pPr marL="0" indent="0" algn="l"/>
            <a:r>
              <a:rPr lang="fr-FR" sz="1000" b="1">
                <a:solidFill>
                  <a:schemeClr val="tx1"/>
                </a:solidFill>
                <a:latin typeface="+mn-lt"/>
                <a:ea typeface="+mn-ea"/>
                <a:cs typeface="+mn-cs"/>
              </a:rPr>
              <a:t>Le montant final du point 5 b doit être le même que dans le total des frais projet terrain (A) de la colonne marron de la comparaison budgétaire.</a:t>
            </a:r>
          </a:p>
        </xdr:txBody>
      </xdr:sp>
      <xdr:cxnSp macro="">
        <xdr:nvCxnSpPr>
          <xdr:cNvPr id="18" name="Connecteur droit avec flèche 17">
            <a:extLst>
              <a:ext uri="{FF2B5EF4-FFF2-40B4-BE49-F238E27FC236}">
                <a16:creationId xmlns:a16="http://schemas.microsoft.com/office/drawing/2014/main" id="{5D891F41-3873-0048-A160-067A62B35651}"/>
              </a:ext>
            </a:extLst>
          </xdr:cNvPr>
          <xdr:cNvCxnSpPr/>
        </xdr:nvCxnSpPr>
        <xdr:spPr>
          <a:xfrm flipH="1">
            <a:off x="6015567" y="3746500"/>
            <a:ext cx="205743" cy="334434"/>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838196</xdr:colOff>
      <xdr:row>18</xdr:row>
      <xdr:rowOff>122767</xdr:rowOff>
    </xdr:from>
    <xdr:to>
      <xdr:col>8</xdr:col>
      <xdr:colOff>50796</xdr:colOff>
      <xdr:row>23</xdr:row>
      <xdr:rowOff>25400</xdr:rowOff>
    </xdr:to>
    <xdr:grpSp>
      <xdr:nvGrpSpPr>
        <xdr:cNvPr id="49" name="Groupe 48">
          <a:extLst>
            <a:ext uri="{FF2B5EF4-FFF2-40B4-BE49-F238E27FC236}">
              <a16:creationId xmlns:a16="http://schemas.microsoft.com/office/drawing/2014/main" id="{17D56778-0EFA-4A42-8DE7-494DEE8D0B62}"/>
            </a:ext>
          </a:extLst>
        </xdr:cNvPr>
        <xdr:cNvGrpSpPr/>
      </xdr:nvGrpSpPr>
      <xdr:grpSpPr>
        <a:xfrm>
          <a:off x="5981696" y="3983567"/>
          <a:ext cx="1841500" cy="1045633"/>
          <a:chOff x="6018245" y="3983567"/>
          <a:chExt cx="1018074" cy="1045633"/>
        </a:xfrm>
      </xdr:grpSpPr>
      <xdr:sp macro="" textlink="">
        <xdr:nvSpPr>
          <xdr:cNvPr id="10" name="Rectangle 9">
            <a:extLst>
              <a:ext uri="{FF2B5EF4-FFF2-40B4-BE49-F238E27FC236}">
                <a16:creationId xmlns:a16="http://schemas.microsoft.com/office/drawing/2014/main" id="{93BE4421-3679-1B4A-87DD-B04141AD736E}"/>
              </a:ext>
            </a:extLst>
          </xdr:cNvPr>
          <xdr:cNvSpPr/>
        </xdr:nvSpPr>
        <xdr:spPr>
          <a:xfrm>
            <a:off x="6153133" y="3983567"/>
            <a:ext cx="883186" cy="1007533"/>
          </a:xfrm>
          <a:prstGeom prst="rect">
            <a:avLst/>
          </a:prstGeom>
          <a:solidFill>
            <a:srgbClr val="FFC000"/>
          </a:solidFill>
          <a:ln>
            <a:solidFill>
              <a:srgbClr val="FFC000"/>
            </a:solidFill>
          </a:ln>
        </xdr:spPr>
        <xdr:style>
          <a:lnRef idx="1">
            <a:schemeClr val="accent1"/>
          </a:lnRef>
          <a:fillRef idx="3">
            <a:schemeClr val="accent1"/>
          </a:fillRef>
          <a:effectRef idx="2">
            <a:schemeClr val="accent1"/>
          </a:effectRef>
          <a:fontRef idx="minor">
            <a:schemeClr val="lt1"/>
          </a:fontRef>
        </xdr:style>
        <xdr:txBody>
          <a:bodyPr rtlCol="0" anchor="ctr"/>
          <a:lstStyle/>
          <a:p>
            <a:pPr marL="0" indent="0" algn="l"/>
            <a:r>
              <a:rPr lang="fr-FR" sz="1000" b="1">
                <a:solidFill>
                  <a:schemeClr val="tx1"/>
                </a:solidFill>
                <a:latin typeface="+mn-lt"/>
                <a:ea typeface="+mn-ea"/>
                <a:cs typeface="+mn-cs"/>
              </a:rPr>
              <a:t>Les montants doivent être les mêmes que dans la rubrique 9 de la comparaison budgétaire.</a:t>
            </a:r>
          </a:p>
        </xdr:txBody>
      </xdr:sp>
      <xdr:cxnSp macro="">
        <xdr:nvCxnSpPr>
          <xdr:cNvPr id="21" name="Connecteur droit avec flèche 20">
            <a:extLst>
              <a:ext uri="{FF2B5EF4-FFF2-40B4-BE49-F238E27FC236}">
                <a16:creationId xmlns:a16="http://schemas.microsoft.com/office/drawing/2014/main" id="{0D181501-30B6-B44C-B5A4-4F79F2F03197}"/>
              </a:ext>
            </a:extLst>
          </xdr:cNvPr>
          <xdr:cNvCxnSpPr/>
        </xdr:nvCxnSpPr>
        <xdr:spPr>
          <a:xfrm flipH="1">
            <a:off x="6018245" y="4762500"/>
            <a:ext cx="154469" cy="266700"/>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0</xdr:col>
      <xdr:colOff>406400</xdr:colOff>
      <xdr:row>28</xdr:row>
      <xdr:rowOff>8467</xdr:rowOff>
    </xdr:from>
    <xdr:to>
      <xdr:col>3</xdr:col>
      <xdr:colOff>0</xdr:colOff>
      <xdr:row>33</xdr:row>
      <xdr:rowOff>76201</xdr:rowOff>
    </xdr:to>
    <xdr:grpSp>
      <xdr:nvGrpSpPr>
        <xdr:cNvPr id="48" name="Groupe 47">
          <a:extLst>
            <a:ext uri="{FF2B5EF4-FFF2-40B4-BE49-F238E27FC236}">
              <a16:creationId xmlns:a16="http://schemas.microsoft.com/office/drawing/2014/main" id="{14C8CAAE-33C3-8845-A060-A6539D0248E4}"/>
            </a:ext>
          </a:extLst>
        </xdr:cNvPr>
        <xdr:cNvGrpSpPr/>
      </xdr:nvGrpSpPr>
      <xdr:grpSpPr>
        <a:xfrm>
          <a:off x="406400" y="5926667"/>
          <a:ext cx="2260600" cy="982134"/>
          <a:chOff x="406400" y="5926667"/>
          <a:chExt cx="2260600" cy="982134"/>
        </a:xfrm>
      </xdr:grpSpPr>
      <xdr:sp macro="" textlink="">
        <xdr:nvSpPr>
          <xdr:cNvPr id="11" name="Rectangle 10">
            <a:extLst>
              <a:ext uri="{FF2B5EF4-FFF2-40B4-BE49-F238E27FC236}">
                <a16:creationId xmlns:a16="http://schemas.microsoft.com/office/drawing/2014/main" id="{F4CBBE7B-05EB-5347-87F6-959EFDAF374B}"/>
              </a:ext>
            </a:extLst>
          </xdr:cNvPr>
          <xdr:cNvSpPr/>
        </xdr:nvSpPr>
        <xdr:spPr>
          <a:xfrm>
            <a:off x="406400" y="5926667"/>
            <a:ext cx="1701800" cy="639233"/>
          </a:xfrm>
          <a:prstGeom prst="rect">
            <a:avLst/>
          </a:prstGeom>
          <a:solidFill>
            <a:srgbClr val="FFC000"/>
          </a:solidFill>
          <a:ln>
            <a:solidFill>
              <a:srgbClr val="FFC000"/>
            </a:solidFill>
          </a:ln>
        </xdr:spPr>
        <xdr:style>
          <a:lnRef idx="1">
            <a:schemeClr val="accent1"/>
          </a:lnRef>
          <a:fillRef idx="3">
            <a:schemeClr val="accent1"/>
          </a:fillRef>
          <a:effectRef idx="2">
            <a:schemeClr val="accent1"/>
          </a:effectRef>
          <a:fontRef idx="minor">
            <a:schemeClr val="lt1"/>
          </a:fontRef>
        </xdr:style>
        <xdr:txBody>
          <a:bodyPr rtlCol="0" anchor="ctr"/>
          <a:lstStyle/>
          <a:p>
            <a:pPr marL="0" indent="0" algn="l"/>
            <a:r>
              <a:rPr lang="fr-FR" sz="1000" b="1">
                <a:solidFill>
                  <a:schemeClr val="tx1"/>
                </a:solidFill>
                <a:latin typeface="+mn-lt"/>
                <a:ea typeface="+mn-ea"/>
                <a:cs typeface="+mn-cs"/>
              </a:rPr>
              <a:t>Bien mentionner la période qui peut être différente de celle de la situation en Suisse (1 à 3).</a:t>
            </a:r>
          </a:p>
        </xdr:txBody>
      </xdr:sp>
      <xdr:cxnSp macro="">
        <xdr:nvCxnSpPr>
          <xdr:cNvPr id="26" name="Connecteur droit avec flèche 25">
            <a:extLst>
              <a:ext uri="{FF2B5EF4-FFF2-40B4-BE49-F238E27FC236}">
                <a16:creationId xmlns:a16="http://schemas.microsoft.com/office/drawing/2014/main" id="{61E72A41-4540-CB4A-A227-98F3E51E97C8}"/>
              </a:ext>
            </a:extLst>
          </xdr:cNvPr>
          <xdr:cNvCxnSpPr/>
        </xdr:nvCxnSpPr>
        <xdr:spPr>
          <a:xfrm flipH="1">
            <a:off x="1223433" y="6489700"/>
            <a:ext cx="71967" cy="419101"/>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cxnSp macro="">
        <xdr:nvCxnSpPr>
          <xdr:cNvPr id="29" name="Connecteur droit avec flèche 28">
            <a:extLst>
              <a:ext uri="{FF2B5EF4-FFF2-40B4-BE49-F238E27FC236}">
                <a16:creationId xmlns:a16="http://schemas.microsoft.com/office/drawing/2014/main" id="{B2E2C353-BD21-7846-92D0-C0712F0A4524}"/>
              </a:ext>
            </a:extLst>
          </xdr:cNvPr>
          <xdr:cNvCxnSpPr/>
        </xdr:nvCxnSpPr>
        <xdr:spPr>
          <a:xfrm>
            <a:off x="1384300" y="6515100"/>
            <a:ext cx="1282700" cy="368300"/>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0</xdr:col>
      <xdr:colOff>29632</xdr:colOff>
      <xdr:row>34</xdr:row>
      <xdr:rowOff>131234</xdr:rowOff>
    </xdr:from>
    <xdr:to>
      <xdr:col>4</xdr:col>
      <xdr:colOff>63500</xdr:colOff>
      <xdr:row>39</xdr:row>
      <xdr:rowOff>114300</xdr:rowOff>
    </xdr:to>
    <xdr:grpSp>
      <xdr:nvGrpSpPr>
        <xdr:cNvPr id="46" name="Groupe 45">
          <a:extLst>
            <a:ext uri="{FF2B5EF4-FFF2-40B4-BE49-F238E27FC236}">
              <a16:creationId xmlns:a16="http://schemas.microsoft.com/office/drawing/2014/main" id="{AFE42B78-8811-BC4E-B5D8-D9938591A881}"/>
            </a:ext>
          </a:extLst>
        </xdr:cNvPr>
        <xdr:cNvGrpSpPr/>
      </xdr:nvGrpSpPr>
      <xdr:grpSpPr>
        <a:xfrm>
          <a:off x="29632" y="7141634"/>
          <a:ext cx="3526368" cy="872066"/>
          <a:chOff x="182032" y="7141634"/>
          <a:chExt cx="3526368" cy="872066"/>
        </a:xfrm>
      </xdr:grpSpPr>
      <xdr:sp macro="" textlink="">
        <xdr:nvSpPr>
          <xdr:cNvPr id="12" name="Rectangle 11">
            <a:extLst>
              <a:ext uri="{FF2B5EF4-FFF2-40B4-BE49-F238E27FC236}">
                <a16:creationId xmlns:a16="http://schemas.microsoft.com/office/drawing/2014/main" id="{99F8D35D-A56C-7E4E-914B-FCB5BE483EED}"/>
              </a:ext>
            </a:extLst>
          </xdr:cNvPr>
          <xdr:cNvSpPr/>
        </xdr:nvSpPr>
        <xdr:spPr>
          <a:xfrm>
            <a:off x="182032" y="7141634"/>
            <a:ext cx="1380068" cy="872066"/>
          </a:xfrm>
          <a:prstGeom prst="rect">
            <a:avLst/>
          </a:prstGeom>
          <a:solidFill>
            <a:srgbClr val="FFC000"/>
          </a:solidFill>
          <a:ln>
            <a:solidFill>
              <a:srgbClr val="FFC000"/>
            </a:solidFill>
          </a:ln>
        </xdr:spPr>
        <xdr:style>
          <a:lnRef idx="1">
            <a:schemeClr val="accent1"/>
          </a:lnRef>
          <a:fillRef idx="3">
            <a:schemeClr val="accent1"/>
          </a:fillRef>
          <a:effectRef idx="2">
            <a:schemeClr val="accent1"/>
          </a:effectRef>
          <a:fontRef idx="minor">
            <a:schemeClr val="lt1"/>
          </a:fontRef>
        </xdr:style>
        <xdr:txBody>
          <a:bodyPr rtlCol="0" anchor="ctr"/>
          <a:lstStyle/>
          <a:p>
            <a:pPr marL="0" indent="0" algn="l"/>
            <a:r>
              <a:rPr lang="fr-FR" sz="1000" b="1">
                <a:solidFill>
                  <a:schemeClr val="tx1"/>
                </a:solidFill>
                <a:latin typeface="+mn-lt"/>
                <a:ea typeface="+mn-ea"/>
                <a:cs typeface="+mn-cs"/>
              </a:rPr>
              <a:t>Insérer ce taux de change pour la comparaison budgétaire (onglet 2).</a:t>
            </a:r>
          </a:p>
        </xdr:txBody>
      </xdr:sp>
      <xdr:cxnSp macro="">
        <xdr:nvCxnSpPr>
          <xdr:cNvPr id="33" name="Connecteur droit avec flèche 32">
            <a:extLst>
              <a:ext uri="{FF2B5EF4-FFF2-40B4-BE49-F238E27FC236}">
                <a16:creationId xmlns:a16="http://schemas.microsoft.com/office/drawing/2014/main" id="{706C1FEC-EA48-BD48-9363-C859A043AA39}"/>
              </a:ext>
            </a:extLst>
          </xdr:cNvPr>
          <xdr:cNvCxnSpPr/>
        </xdr:nvCxnSpPr>
        <xdr:spPr>
          <a:xfrm flipV="1">
            <a:off x="1422400" y="7810500"/>
            <a:ext cx="2286000" cy="114300"/>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4</xdr:col>
      <xdr:colOff>685800</xdr:colOff>
      <xdr:row>25</xdr:row>
      <xdr:rowOff>114299</xdr:rowOff>
    </xdr:from>
    <xdr:to>
      <xdr:col>8</xdr:col>
      <xdr:colOff>63501</xdr:colOff>
      <xdr:row>35</xdr:row>
      <xdr:rowOff>12700</xdr:rowOff>
    </xdr:to>
    <xdr:grpSp>
      <xdr:nvGrpSpPr>
        <xdr:cNvPr id="45" name="Groupe 44">
          <a:extLst>
            <a:ext uri="{FF2B5EF4-FFF2-40B4-BE49-F238E27FC236}">
              <a16:creationId xmlns:a16="http://schemas.microsoft.com/office/drawing/2014/main" id="{7BE10B06-0B9D-2C45-9C37-A21289C787F1}"/>
            </a:ext>
          </a:extLst>
        </xdr:cNvPr>
        <xdr:cNvGrpSpPr/>
      </xdr:nvGrpSpPr>
      <xdr:grpSpPr>
        <a:xfrm>
          <a:off x="4178300" y="5473699"/>
          <a:ext cx="3657601" cy="1727201"/>
          <a:chOff x="4311182" y="5473699"/>
          <a:chExt cx="2719669" cy="1727201"/>
        </a:xfrm>
      </xdr:grpSpPr>
      <xdr:sp macro="" textlink="">
        <xdr:nvSpPr>
          <xdr:cNvPr id="13" name="Rectangle 12">
            <a:extLst>
              <a:ext uri="{FF2B5EF4-FFF2-40B4-BE49-F238E27FC236}">
                <a16:creationId xmlns:a16="http://schemas.microsoft.com/office/drawing/2014/main" id="{19169248-098F-474C-9B1F-4FA1C878A480}"/>
              </a:ext>
            </a:extLst>
          </xdr:cNvPr>
          <xdr:cNvSpPr/>
        </xdr:nvSpPr>
        <xdr:spPr>
          <a:xfrm>
            <a:off x="5831552" y="5473699"/>
            <a:ext cx="1199299" cy="1727201"/>
          </a:xfrm>
          <a:prstGeom prst="rect">
            <a:avLst/>
          </a:prstGeom>
          <a:solidFill>
            <a:srgbClr val="FFC000"/>
          </a:solidFill>
          <a:ln>
            <a:solidFill>
              <a:srgbClr val="FFC000"/>
            </a:solidFill>
          </a:ln>
        </xdr:spPr>
        <xdr:style>
          <a:lnRef idx="1">
            <a:schemeClr val="accent1"/>
          </a:lnRef>
          <a:fillRef idx="3">
            <a:schemeClr val="accent1"/>
          </a:fillRef>
          <a:effectRef idx="2">
            <a:schemeClr val="accent1"/>
          </a:effectRef>
          <a:fontRef idx="minor">
            <a:schemeClr val="lt1"/>
          </a:fontRef>
        </xdr:style>
        <xdr:txBody>
          <a:bodyPr rtlCol="0" anchor="ctr"/>
          <a:lstStyle/>
          <a:p>
            <a:pPr marL="0" indent="0" algn="l"/>
            <a:r>
              <a:rPr lang="fr-FR" sz="1000" b="1">
                <a:solidFill>
                  <a:schemeClr val="tx1"/>
                </a:solidFill>
                <a:latin typeface="+mn-lt"/>
                <a:ea typeface="+mn-ea"/>
                <a:cs typeface="+mn-cs"/>
              </a:rPr>
              <a:t>Reprendre l'éventuel solde FGC présenté dans le rapport final de la phase précédente si celui-ci n'a pas été remboursé à la FGC</a:t>
            </a:r>
            <a:r>
              <a:rPr lang="fr-FR" sz="1000" b="1" baseline="0">
                <a:solidFill>
                  <a:schemeClr val="tx1"/>
                </a:solidFill>
                <a:latin typeface="+mn-lt"/>
                <a:ea typeface="+mn-ea"/>
                <a:cs typeface="+mn-cs"/>
              </a:rPr>
              <a:t> - indiquer le taux de change réel de la phase précédente.</a:t>
            </a:r>
            <a:r>
              <a:rPr lang="fr-FR" sz="1000" b="1">
                <a:solidFill>
                  <a:schemeClr val="tx1"/>
                </a:solidFill>
                <a:latin typeface="+mn-lt"/>
                <a:ea typeface="+mn-ea"/>
                <a:cs typeface="+mn-cs"/>
              </a:rPr>
              <a:t> </a:t>
            </a:r>
          </a:p>
        </xdr:txBody>
      </xdr:sp>
      <xdr:cxnSp macro="">
        <xdr:nvCxnSpPr>
          <xdr:cNvPr id="35" name="Connecteur droit avec flèche 34">
            <a:extLst>
              <a:ext uri="{FF2B5EF4-FFF2-40B4-BE49-F238E27FC236}">
                <a16:creationId xmlns:a16="http://schemas.microsoft.com/office/drawing/2014/main" id="{BAC3894C-83B2-E642-850B-D8726F1D16A3}"/>
              </a:ext>
            </a:extLst>
          </xdr:cNvPr>
          <xdr:cNvCxnSpPr>
            <a:stCxn id="13" idx="1"/>
          </xdr:cNvCxnSpPr>
        </xdr:nvCxnSpPr>
        <xdr:spPr>
          <a:xfrm flipH="1">
            <a:off x="4311182" y="6337300"/>
            <a:ext cx="1520370" cy="762000"/>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cxnSp macro="">
        <xdr:nvCxnSpPr>
          <xdr:cNvPr id="37" name="Connecteur droit avec flèche 36">
            <a:extLst>
              <a:ext uri="{FF2B5EF4-FFF2-40B4-BE49-F238E27FC236}">
                <a16:creationId xmlns:a16="http://schemas.microsoft.com/office/drawing/2014/main" id="{2E19AE86-F7FC-D64E-97BE-5F6A8AC31732}"/>
              </a:ext>
            </a:extLst>
          </xdr:cNvPr>
          <xdr:cNvCxnSpPr>
            <a:stCxn id="13" idx="1"/>
          </xdr:cNvCxnSpPr>
        </xdr:nvCxnSpPr>
        <xdr:spPr>
          <a:xfrm flipH="1">
            <a:off x="4981656" y="6337300"/>
            <a:ext cx="849896" cy="685800"/>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3</xdr:col>
      <xdr:colOff>774700</xdr:colOff>
      <xdr:row>35</xdr:row>
      <xdr:rowOff>127000</xdr:rowOff>
    </xdr:from>
    <xdr:to>
      <xdr:col>8</xdr:col>
      <xdr:colOff>88899</xdr:colOff>
      <xdr:row>39</xdr:row>
      <xdr:rowOff>139700</xdr:rowOff>
    </xdr:to>
    <xdr:grpSp>
      <xdr:nvGrpSpPr>
        <xdr:cNvPr id="66" name="Groupe 65">
          <a:extLst>
            <a:ext uri="{FF2B5EF4-FFF2-40B4-BE49-F238E27FC236}">
              <a16:creationId xmlns:a16="http://schemas.microsoft.com/office/drawing/2014/main" id="{7F8D2638-9F65-A44D-9BC5-FF0C901CD020}"/>
            </a:ext>
          </a:extLst>
        </xdr:cNvPr>
        <xdr:cNvGrpSpPr/>
      </xdr:nvGrpSpPr>
      <xdr:grpSpPr>
        <a:xfrm>
          <a:off x="3441700" y="7315200"/>
          <a:ext cx="4419599" cy="723900"/>
          <a:chOff x="3447539" y="7315200"/>
          <a:chExt cx="3547730" cy="723900"/>
        </a:xfrm>
      </xdr:grpSpPr>
      <xdr:sp macro="" textlink="">
        <xdr:nvSpPr>
          <xdr:cNvPr id="52" name="Rectangle 51">
            <a:extLst>
              <a:ext uri="{FF2B5EF4-FFF2-40B4-BE49-F238E27FC236}">
                <a16:creationId xmlns:a16="http://schemas.microsoft.com/office/drawing/2014/main" id="{6CC3D94B-31EF-F046-8278-0A075A69AD61}"/>
              </a:ext>
            </a:extLst>
          </xdr:cNvPr>
          <xdr:cNvSpPr/>
        </xdr:nvSpPr>
        <xdr:spPr>
          <a:xfrm>
            <a:off x="5669968" y="7315200"/>
            <a:ext cx="1325301" cy="723900"/>
          </a:xfrm>
          <a:prstGeom prst="rect">
            <a:avLst/>
          </a:prstGeom>
          <a:solidFill>
            <a:srgbClr val="FFC000"/>
          </a:solidFill>
          <a:ln>
            <a:solidFill>
              <a:srgbClr val="FFC000"/>
            </a:solidFill>
          </a:ln>
        </xdr:spPr>
        <xdr:style>
          <a:lnRef idx="1">
            <a:schemeClr val="accent1"/>
          </a:lnRef>
          <a:fillRef idx="3">
            <a:schemeClr val="accent1"/>
          </a:fillRef>
          <a:effectRef idx="2">
            <a:schemeClr val="accent1"/>
          </a:effectRef>
          <a:fontRef idx="minor">
            <a:schemeClr val="lt1"/>
          </a:fontRef>
        </xdr:style>
        <xdr:txBody>
          <a:bodyPr rtlCol="0" anchor="ctr"/>
          <a:lstStyle/>
          <a:p>
            <a:pPr marL="0" indent="0" algn="l"/>
            <a:r>
              <a:rPr lang="fr-FR" sz="1000" b="1">
                <a:solidFill>
                  <a:schemeClr val="tx1"/>
                </a:solidFill>
                <a:latin typeface="+mn-lt"/>
                <a:ea typeface="+mn-ea"/>
                <a:cs typeface="+mn-cs"/>
              </a:rPr>
              <a:t>Préciser , le</a:t>
            </a:r>
            <a:r>
              <a:rPr lang="fr-FR" sz="1000" b="1" baseline="0">
                <a:solidFill>
                  <a:schemeClr val="tx1"/>
                </a:solidFill>
                <a:latin typeface="+mn-lt"/>
                <a:ea typeface="+mn-ea"/>
                <a:cs typeface="+mn-cs"/>
              </a:rPr>
              <a:t> cas échéant, </a:t>
            </a:r>
            <a:r>
              <a:rPr lang="fr-FR" sz="1000" b="1">
                <a:solidFill>
                  <a:schemeClr val="tx1"/>
                </a:solidFill>
                <a:latin typeface="+mn-lt"/>
                <a:ea typeface="+mn-ea"/>
                <a:cs typeface="+mn-cs"/>
              </a:rPr>
              <a:t>d'où proviennent ces financements.</a:t>
            </a:r>
          </a:p>
        </xdr:txBody>
      </xdr:sp>
      <xdr:cxnSp macro="">
        <xdr:nvCxnSpPr>
          <xdr:cNvPr id="62" name="Connecteur droit avec flèche 61">
            <a:extLst>
              <a:ext uri="{FF2B5EF4-FFF2-40B4-BE49-F238E27FC236}">
                <a16:creationId xmlns:a16="http://schemas.microsoft.com/office/drawing/2014/main" id="{A5FA1FE4-0D30-2B47-AFE0-32B36E4A8ABE}"/>
              </a:ext>
            </a:extLst>
          </xdr:cNvPr>
          <xdr:cNvCxnSpPr/>
        </xdr:nvCxnSpPr>
        <xdr:spPr>
          <a:xfrm flipH="1">
            <a:off x="3447539" y="7416800"/>
            <a:ext cx="2506571" cy="190500"/>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4</xdr:col>
      <xdr:colOff>673099</xdr:colOff>
      <xdr:row>40</xdr:row>
      <xdr:rowOff>76200</xdr:rowOff>
    </xdr:from>
    <xdr:to>
      <xdr:col>8</xdr:col>
      <xdr:colOff>101598</xdr:colOff>
      <xdr:row>47</xdr:row>
      <xdr:rowOff>114300</xdr:rowOff>
    </xdr:to>
    <xdr:grpSp>
      <xdr:nvGrpSpPr>
        <xdr:cNvPr id="67" name="Groupe 66">
          <a:extLst>
            <a:ext uri="{FF2B5EF4-FFF2-40B4-BE49-F238E27FC236}">
              <a16:creationId xmlns:a16="http://schemas.microsoft.com/office/drawing/2014/main" id="{A56B97EC-1515-A048-A420-B3F1F044794A}"/>
            </a:ext>
          </a:extLst>
        </xdr:cNvPr>
        <xdr:cNvGrpSpPr/>
      </xdr:nvGrpSpPr>
      <xdr:grpSpPr>
        <a:xfrm>
          <a:off x="4165599" y="8153400"/>
          <a:ext cx="3708399" cy="1320800"/>
          <a:chOff x="4114800" y="8255000"/>
          <a:chExt cx="2887866" cy="1320800"/>
        </a:xfrm>
      </xdr:grpSpPr>
      <xdr:sp macro="" textlink="">
        <xdr:nvSpPr>
          <xdr:cNvPr id="41" name="Rectangle 40">
            <a:extLst>
              <a:ext uri="{FF2B5EF4-FFF2-40B4-BE49-F238E27FC236}">
                <a16:creationId xmlns:a16="http://schemas.microsoft.com/office/drawing/2014/main" id="{0FE8745A-9312-B847-B083-B7F29438F81E}"/>
              </a:ext>
            </a:extLst>
          </xdr:cNvPr>
          <xdr:cNvSpPr/>
        </xdr:nvSpPr>
        <xdr:spPr>
          <a:xfrm>
            <a:off x="5697194" y="8255000"/>
            <a:ext cx="1305472" cy="1320800"/>
          </a:xfrm>
          <a:prstGeom prst="rect">
            <a:avLst/>
          </a:prstGeom>
          <a:solidFill>
            <a:srgbClr val="FFC000"/>
          </a:solidFill>
          <a:ln>
            <a:solidFill>
              <a:srgbClr val="FFC000"/>
            </a:solidFill>
          </a:ln>
        </xdr:spPr>
        <xdr:style>
          <a:lnRef idx="1">
            <a:schemeClr val="accent1"/>
          </a:lnRef>
          <a:fillRef idx="3">
            <a:schemeClr val="accent1"/>
          </a:fillRef>
          <a:effectRef idx="2">
            <a:schemeClr val="accent1"/>
          </a:effectRef>
          <a:fontRef idx="minor">
            <a:schemeClr val="lt1"/>
          </a:fontRef>
        </xdr:style>
        <xdr:txBody>
          <a:bodyPr rtlCol="0" anchor="ctr"/>
          <a:lstStyle/>
          <a:p>
            <a:pPr marL="0" indent="0" algn="l"/>
            <a:r>
              <a:rPr lang="fr-FR" sz="1000" b="1">
                <a:solidFill>
                  <a:schemeClr val="tx1"/>
                </a:solidFill>
                <a:latin typeface="+mn-lt"/>
                <a:ea typeface="+mn-ea"/>
                <a:cs typeface="+mn-cs"/>
              </a:rPr>
              <a:t>Indiquer le taux de change du dernier envoi sur le terrain (tableau 5a) pour ajustement solde en CHF. Le solde final doit correspondra au plus petit solde. </a:t>
            </a:r>
          </a:p>
        </xdr:txBody>
      </xdr:sp>
      <xdr:cxnSp macro="">
        <xdr:nvCxnSpPr>
          <xdr:cNvPr id="44" name="Connecteur droit avec flèche 43">
            <a:extLst>
              <a:ext uri="{FF2B5EF4-FFF2-40B4-BE49-F238E27FC236}">
                <a16:creationId xmlns:a16="http://schemas.microsoft.com/office/drawing/2014/main" id="{000E7C49-DA37-5242-8412-1AA45550EA07}"/>
              </a:ext>
            </a:extLst>
          </xdr:cNvPr>
          <xdr:cNvCxnSpPr/>
        </xdr:nvCxnSpPr>
        <xdr:spPr>
          <a:xfrm flipH="1">
            <a:off x="4114800" y="8712200"/>
            <a:ext cx="1661513" cy="469900"/>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cxnSp macro="">
        <xdr:nvCxnSpPr>
          <xdr:cNvPr id="65" name="Connecteur droit avec flèche 64">
            <a:extLst>
              <a:ext uri="{FF2B5EF4-FFF2-40B4-BE49-F238E27FC236}">
                <a16:creationId xmlns:a16="http://schemas.microsoft.com/office/drawing/2014/main" id="{11648716-7E40-1546-BF2B-963AB0DF1DEE}"/>
              </a:ext>
            </a:extLst>
          </xdr:cNvPr>
          <xdr:cNvCxnSpPr/>
        </xdr:nvCxnSpPr>
        <xdr:spPr>
          <a:xfrm flipH="1">
            <a:off x="5561460" y="9436100"/>
            <a:ext cx="234633" cy="101600"/>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grpSp>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ln w="12700" cap="flat">
          <a:bevel/>
        </a:ln>
        <a:effectLst/>
      </a:spPr>
      <a:bodyPr/>
      <a:lstStyle/>
      <a:style>
        <a:lnRef idx="2">
          <a:schemeClr val="dk1"/>
        </a:lnRef>
        <a:fillRef idx="0">
          <a:schemeClr val="dk1"/>
        </a:fillRef>
        <a:effectRef idx="1">
          <a:schemeClr val="dk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D56"/>
  <sheetViews>
    <sheetView showGridLines="0" tabSelected="1" zoomScaleNormal="100" zoomScaleSheetLayoutView="100" zoomScalePageLayoutView="150" workbookViewId="0">
      <selection activeCell="A2" sqref="A2"/>
    </sheetView>
  </sheetViews>
  <sheetFormatPr baseColWidth="10" defaultColWidth="10.83203125" defaultRowHeight="12"/>
  <cols>
    <col min="1" max="1" width="21.6640625" style="243" customWidth="1"/>
    <col min="2" max="2" width="16.83203125" style="243" customWidth="1"/>
    <col min="3" max="3" width="9.83203125" style="243" customWidth="1"/>
    <col min="4" max="4" width="11.6640625" style="243" customWidth="1"/>
    <col min="5" max="5" width="10" style="340" customWidth="1"/>
    <col min="6" max="6" width="7.1640625" style="243" customWidth="1"/>
    <col min="7" max="7" width="8" style="243" customWidth="1"/>
    <col min="8" max="8" width="19.5" style="243" customWidth="1"/>
    <col min="9" max="9" width="9.5" style="243" customWidth="1"/>
    <col min="10" max="108" width="10.83203125" style="373"/>
    <col min="109" max="16384" width="10.83203125" style="243"/>
  </cols>
  <sheetData>
    <row r="1" spans="1:108" ht="23" customHeight="1">
      <c r="A1" s="376" t="s">
        <v>213</v>
      </c>
      <c r="B1" s="377"/>
      <c r="C1" s="377"/>
      <c r="D1" s="377"/>
      <c r="E1" s="377"/>
      <c r="F1" s="377"/>
      <c r="G1" s="377"/>
    </row>
    <row r="2" spans="1:108" s="246" customFormat="1" ht="19" customHeight="1">
      <c r="A2" s="244" t="s">
        <v>27</v>
      </c>
      <c r="B2" s="396" t="s">
        <v>138</v>
      </c>
      <c r="C2" s="397"/>
      <c r="D2" s="398"/>
      <c r="E2" s="390" t="s">
        <v>20</v>
      </c>
      <c r="F2" s="391"/>
      <c r="G2" s="245" t="s">
        <v>141</v>
      </c>
      <c r="J2" s="374"/>
      <c r="K2" s="374"/>
      <c r="L2" s="374"/>
      <c r="M2" s="374"/>
      <c r="N2" s="374"/>
      <c r="O2" s="374"/>
      <c r="P2" s="374"/>
      <c r="Q2" s="374"/>
      <c r="R2" s="374"/>
      <c r="S2" s="374"/>
      <c r="T2" s="374"/>
      <c r="U2" s="374"/>
      <c r="V2" s="374"/>
      <c r="W2" s="374"/>
      <c r="X2" s="374"/>
      <c r="Y2" s="374"/>
      <c r="Z2" s="374"/>
      <c r="AA2" s="374"/>
      <c r="AB2" s="374"/>
      <c r="AC2" s="374"/>
      <c r="AD2" s="374"/>
      <c r="AE2" s="374"/>
      <c r="AF2" s="374"/>
      <c r="AG2" s="374"/>
      <c r="AH2" s="374"/>
      <c r="AI2" s="374"/>
      <c r="AJ2" s="374"/>
      <c r="AK2" s="374"/>
      <c r="AL2" s="374"/>
      <c r="AM2" s="374"/>
      <c r="AN2" s="374"/>
      <c r="AO2" s="374"/>
      <c r="AP2" s="374"/>
      <c r="AQ2" s="374"/>
      <c r="AR2" s="374"/>
      <c r="AS2" s="374"/>
      <c r="AT2" s="374"/>
      <c r="AU2" s="374"/>
      <c r="AV2" s="374"/>
      <c r="AW2" s="374"/>
      <c r="AX2" s="374"/>
      <c r="AY2" s="374"/>
      <c r="AZ2" s="374"/>
      <c r="BA2" s="374"/>
      <c r="BB2" s="374"/>
      <c r="BC2" s="374"/>
      <c r="BD2" s="374"/>
      <c r="BE2" s="374"/>
      <c r="BF2" s="374"/>
      <c r="BG2" s="374"/>
      <c r="BH2" s="374"/>
      <c r="BI2" s="374"/>
      <c r="BJ2" s="374"/>
      <c r="BK2" s="374"/>
      <c r="BL2" s="374"/>
      <c r="BM2" s="374"/>
      <c r="BN2" s="374"/>
      <c r="BO2" s="374"/>
      <c r="BP2" s="374"/>
      <c r="BQ2" s="374"/>
      <c r="BR2" s="374"/>
      <c r="BS2" s="374"/>
      <c r="BT2" s="374"/>
      <c r="BU2" s="374"/>
      <c r="BV2" s="374"/>
      <c r="BW2" s="374"/>
      <c r="BX2" s="374"/>
      <c r="BY2" s="374"/>
      <c r="BZ2" s="374"/>
      <c r="CA2" s="374"/>
      <c r="CB2" s="374"/>
      <c r="CC2" s="374"/>
      <c r="CD2" s="374"/>
      <c r="CE2" s="374"/>
      <c r="CF2" s="374"/>
      <c r="CG2" s="374"/>
      <c r="CH2" s="374"/>
      <c r="CI2" s="374"/>
      <c r="CJ2" s="374"/>
      <c r="CK2" s="374"/>
      <c r="CL2" s="374"/>
      <c r="CM2" s="374"/>
      <c r="CN2" s="374"/>
      <c r="CO2" s="374"/>
      <c r="CP2" s="374"/>
      <c r="CQ2" s="374"/>
      <c r="CR2" s="374"/>
      <c r="CS2" s="374"/>
      <c r="CT2" s="374"/>
      <c r="CU2" s="374"/>
      <c r="CV2" s="374"/>
      <c r="CW2" s="374"/>
      <c r="CX2" s="374"/>
      <c r="CY2" s="374"/>
      <c r="CZ2" s="374"/>
      <c r="DA2" s="374"/>
      <c r="DB2" s="374"/>
      <c r="DC2" s="374"/>
      <c r="DD2" s="374"/>
    </row>
    <row r="3" spans="1:108" s="246" customFormat="1" ht="20" customHeight="1">
      <c r="A3" s="247" t="s">
        <v>8</v>
      </c>
      <c r="B3" s="405" t="s">
        <v>140</v>
      </c>
      <c r="C3" s="406"/>
      <c r="D3" s="407"/>
      <c r="E3" s="392" t="s">
        <v>21</v>
      </c>
      <c r="F3" s="392"/>
      <c r="G3" s="248" t="s">
        <v>142</v>
      </c>
      <c r="J3" s="374"/>
      <c r="K3" s="374"/>
      <c r="L3" s="374"/>
      <c r="M3" s="374"/>
      <c r="N3" s="374"/>
      <c r="O3" s="374"/>
      <c r="P3" s="374"/>
      <c r="Q3" s="374"/>
      <c r="R3" s="374"/>
      <c r="S3" s="374"/>
      <c r="T3" s="374"/>
      <c r="U3" s="374"/>
      <c r="V3" s="374"/>
      <c r="W3" s="374"/>
      <c r="X3" s="374"/>
      <c r="Y3" s="374"/>
      <c r="Z3" s="374"/>
      <c r="AA3" s="374"/>
      <c r="AB3" s="374"/>
      <c r="AC3" s="374"/>
      <c r="AD3" s="374"/>
      <c r="AE3" s="374"/>
      <c r="AF3" s="374"/>
      <c r="AG3" s="374"/>
      <c r="AH3" s="374"/>
      <c r="AI3" s="374"/>
      <c r="AJ3" s="374"/>
      <c r="AK3" s="374"/>
      <c r="AL3" s="374"/>
      <c r="AM3" s="374"/>
      <c r="AN3" s="374"/>
      <c r="AO3" s="374"/>
      <c r="AP3" s="374"/>
      <c r="AQ3" s="374"/>
      <c r="AR3" s="374"/>
      <c r="AS3" s="374"/>
      <c r="AT3" s="374"/>
      <c r="AU3" s="374"/>
      <c r="AV3" s="374"/>
      <c r="AW3" s="374"/>
      <c r="AX3" s="374"/>
      <c r="AY3" s="374"/>
      <c r="AZ3" s="374"/>
      <c r="BA3" s="374"/>
      <c r="BB3" s="374"/>
      <c r="BC3" s="374"/>
      <c r="BD3" s="374"/>
      <c r="BE3" s="374"/>
      <c r="BF3" s="374"/>
      <c r="BG3" s="374"/>
      <c r="BH3" s="374"/>
      <c r="BI3" s="374"/>
      <c r="BJ3" s="374"/>
      <c r="BK3" s="374"/>
      <c r="BL3" s="374"/>
      <c r="BM3" s="374"/>
      <c r="BN3" s="374"/>
      <c r="BO3" s="374"/>
      <c r="BP3" s="374"/>
      <c r="BQ3" s="374"/>
      <c r="BR3" s="374"/>
      <c r="BS3" s="374"/>
      <c r="BT3" s="374"/>
      <c r="BU3" s="374"/>
      <c r="BV3" s="374"/>
      <c r="BW3" s="374"/>
      <c r="BX3" s="374"/>
      <c r="BY3" s="374"/>
      <c r="BZ3" s="374"/>
      <c r="CA3" s="374"/>
      <c r="CB3" s="374"/>
      <c r="CC3" s="374"/>
      <c r="CD3" s="374"/>
      <c r="CE3" s="374"/>
      <c r="CF3" s="374"/>
      <c r="CG3" s="374"/>
      <c r="CH3" s="374"/>
      <c r="CI3" s="374"/>
      <c r="CJ3" s="374"/>
      <c r="CK3" s="374"/>
      <c r="CL3" s="374"/>
      <c r="CM3" s="374"/>
      <c r="CN3" s="374"/>
      <c r="CO3" s="374"/>
      <c r="CP3" s="374"/>
      <c r="CQ3" s="374"/>
      <c r="CR3" s="374"/>
      <c r="CS3" s="374"/>
      <c r="CT3" s="374"/>
      <c r="CU3" s="374"/>
      <c r="CV3" s="374"/>
      <c r="CW3" s="374"/>
      <c r="CX3" s="374"/>
      <c r="CY3" s="374"/>
      <c r="CZ3" s="374"/>
      <c r="DA3" s="374"/>
      <c r="DB3" s="374"/>
      <c r="DC3" s="374"/>
      <c r="DD3" s="374"/>
    </row>
    <row r="4" spans="1:108" s="246" customFormat="1" ht="20" customHeight="1">
      <c r="A4" s="249" t="s">
        <v>19</v>
      </c>
      <c r="B4" s="399" t="s">
        <v>139</v>
      </c>
      <c r="C4" s="400"/>
      <c r="D4" s="401"/>
      <c r="E4" s="393" t="s">
        <v>22</v>
      </c>
      <c r="F4" s="393"/>
      <c r="G4" s="250" t="s">
        <v>143</v>
      </c>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4"/>
      <c r="AN4" s="374"/>
      <c r="AO4" s="374"/>
      <c r="AP4" s="374"/>
      <c r="AQ4" s="374"/>
      <c r="AR4" s="374"/>
      <c r="AS4" s="374"/>
      <c r="AT4" s="374"/>
      <c r="AU4" s="374"/>
      <c r="AV4" s="374"/>
      <c r="AW4" s="374"/>
      <c r="AX4" s="374"/>
      <c r="AY4" s="374"/>
      <c r="AZ4" s="374"/>
      <c r="BA4" s="374"/>
      <c r="BB4" s="374"/>
      <c r="BC4" s="374"/>
      <c r="BD4" s="374"/>
      <c r="BE4" s="374"/>
      <c r="BF4" s="374"/>
      <c r="BG4" s="374"/>
      <c r="BH4" s="374"/>
      <c r="BI4" s="374"/>
      <c r="BJ4" s="374"/>
      <c r="BK4" s="374"/>
      <c r="BL4" s="374"/>
      <c r="BM4" s="374"/>
      <c r="BN4" s="374"/>
      <c r="BO4" s="374"/>
      <c r="BP4" s="374"/>
      <c r="BQ4" s="374"/>
      <c r="BR4" s="374"/>
      <c r="BS4" s="374"/>
      <c r="BT4" s="374"/>
      <c r="BU4" s="374"/>
      <c r="BV4" s="374"/>
      <c r="BW4" s="374"/>
      <c r="BX4" s="374"/>
      <c r="BY4" s="374"/>
      <c r="BZ4" s="374"/>
      <c r="CA4" s="374"/>
      <c r="CB4" s="374"/>
      <c r="CC4" s="374"/>
      <c r="CD4" s="374"/>
      <c r="CE4" s="374"/>
      <c r="CF4" s="374"/>
      <c r="CG4" s="374"/>
      <c r="CH4" s="374"/>
      <c r="CI4" s="374"/>
      <c r="CJ4" s="374"/>
      <c r="CK4" s="374"/>
      <c r="CL4" s="374"/>
      <c r="CM4" s="374"/>
      <c r="CN4" s="374"/>
      <c r="CO4" s="374"/>
      <c r="CP4" s="374"/>
      <c r="CQ4" s="374"/>
      <c r="CR4" s="374"/>
      <c r="CS4" s="374"/>
      <c r="CT4" s="374"/>
      <c r="CU4" s="374"/>
      <c r="CV4" s="374"/>
      <c r="CW4" s="374"/>
      <c r="CX4" s="374"/>
      <c r="CY4" s="374"/>
      <c r="CZ4" s="374"/>
      <c r="DA4" s="374"/>
      <c r="DB4" s="374"/>
      <c r="DC4" s="374"/>
      <c r="DD4" s="374"/>
    </row>
    <row r="5" spans="1:108" s="246" customFormat="1" ht="17" customHeight="1">
      <c r="A5" s="394" t="s">
        <v>78</v>
      </c>
      <c r="B5" s="395"/>
      <c r="C5" s="395"/>
      <c r="D5" s="395"/>
      <c r="E5" s="395"/>
      <c r="F5" s="395"/>
      <c r="G5" s="395"/>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374"/>
      <c r="AI5" s="374"/>
      <c r="AJ5" s="374"/>
      <c r="AK5" s="374"/>
      <c r="AL5" s="374"/>
      <c r="AM5" s="374"/>
      <c r="AN5" s="374"/>
      <c r="AO5" s="374"/>
      <c r="AP5" s="374"/>
      <c r="AQ5" s="374"/>
      <c r="AR5" s="374"/>
      <c r="AS5" s="374"/>
      <c r="AT5" s="374"/>
      <c r="AU5" s="374"/>
      <c r="AV5" s="374"/>
      <c r="AW5" s="374"/>
      <c r="AX5" s="374"/>
      <c r="AY5" s="374"/>
      <c r="AZ5" s="374"/>
      <c r="BA5" s="374"/>
      <c r="BB5" s="374"/>
      <c r="BC5" s="374"/>
      <c r="BD5" s="374"/>
      <c r="BE5" s="374"/>
      <c r="BF5" s="374"/>
      <c r="BG5" s="374"/>
      <c r="BH5" s="374"/>
      <c r="BI5" s="374"/>
      <c r="BJ5" s="374"/>
      <c r="BK5" s="374"/>
      <c r="BL5" s="374"/>
      <c r="BM5" s="374"/>
      <c r="BN5" s="374"/>
      <c r="BO5" s="374"/>
      <c r="BP5" s="374"/>
      <c r="BQ5" s="374"/>
      <c r="BR5" s="374"/>
      <c r="BS5" s="374"/>
      <c r="BT5" s="374"/>
      <c r="BU5" s="374"/>
      <c r="BV5" s="374"/>
      <c r="BW5" s="374"/>
      <c r="BX5" s="374"/>
      <c r="BY5" s="374"/>
      <c r="BZ5" s="374"/>
      <c r="CA5" s="374"/>
      <c r="CB5" s="374"/>
      <c r="CC5" s="374"/>
      <c r="CD5" s="374"/>
      <c r="CE5" s="374"/>
      <c r="CF5" s="374"/>
      <c r="CG5" s="374"/>
      <c r="CH5" s="374"/>
      <c r="CI5" s="374"/>
      <c r="CJ5" s="374"/>
      <c r="CK5" s="374"/>
      <c r="CL5" s="374"/>
      <c r="CM5" s="374"/>
      <c r="CN5" s="374"/>
      <c r="CO5" s="374"/>
      <c r="CP5" s="374"/>
      <c r="CQ5" s="374"/>
      <c r="CR5" s="374"/>
      <c r="CS5" s="374"/>
      <c r="CT5" s="374"/>
      <c r="CU5" s="374"/>
      <c r="CV5" s="374"/>
      <c r="CW5" s="374"/>
      <c r="CX5" s="374"/>
      <c r="CY5" s="374"/>
      <c r="CZ5" s="374"/>
      <c r="DA5" s="374"/>
      <c r="DB5" s="374"/>
      <c r="DC5" s="374"/>
      <c r="DD5" s="374"/>
    </row>
    <row r="6" spans="1:108" s="252" customFormat="1">
      <c r="A6" s="402" t="s">
        <v>79</v>
      </c>
      <c r="B6" s="403"/>
      <c r="C6" s="403"/>
      <c r="D6" s="403"/>
      <c r="E6" s="403"/>
      <c r="F6" s="404"/>
      <c r="G6" s="251"/>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5"/>
      <c r="AY6" s="375"/>
      <c r="AZ6" s="375"/>
      <c r="BA6" s="375"/>
      <c r="BB6" s="375"/>
      <c r="BC6" s="375"/>
      <c r="BD6" s="375"/>
      <c r="BE6" s="375"/>
      <c r="BF6" s="375"/>
      <c r="BG6" s="375"/>
      <c r="BH6" s="375"/>
      <c r="BI6" s="375"/>
      <c r="BJ6" s="375"/>
      <c r="BK6" s="375"/>
      <c r="BL6" s="375"/>
      <c r="BM6" s="375"/>
      <c r="BN6" s="375"/>
      <c r="BO6" s="375"/>
      <c r="BP6" s="375"/>
      <c r="BQ6" s="375"/>
      <c r="BR6" s="375"/>
      <c r="BS6" s="375"/>
      <c r="BT6" s="375"/>
      <c r="BU6" s="375"/>
      <c r="BV6" s="375"/>
      <c r="BW6" s="375"/>
      <c r="BX6" s="375"/>
      <c r="BY6" s="375"/>
      <c r="BZ6" s="375"/>
      <c r="CA6" s="375"/>
      <c r="CB6" s="375"/>
      <c r="CC6" s="375"/>
      <c r="CD6" s="375"/>
      <c r="CE6" s="375"/>
      <c r="CF6" s="375"/>
      <c r="CG6" s="375"/>
      <c r="CH6" s="375"/>
      <c r="CI6" s="375"/>
      <c r="CJ6" s="375"/>
      <c r="CK6" s="375"/>
      <c r="CL6" s="375"/>
      <c r="CM6" s="375"/>
      <c r="CN6" s="375"/>
      <c r="CO6" s="375"/>
      <c r="CP6" s="375"/>
      <c r="CQ6" s="375"/>
      <c r="CR6" s="375"/>
      <c r="CS6" s="375"/>
      <c r="CT6" s="375"/>
      <c r="CU6" s="375"/>
      <c r="CV6" s="375"/>
      <c r="CW6" s="375"/>
      <c r="CX6" s="375"/>
      <c r="CY6" s="375"/>
      <c r="CZ6" s="375"/>
      <c r="DA6" s="375"/>
      <c r="DB6" s="375"/>
      <c r="DC6" s="375"/>
      <c r="DD6" s="375"/>
    </row>
    <row r="7" spans="1:108" ht="13">
      <c r="A7" s="419" t="s">
        <v>2</v>
      </c>
      <c r="B7" s="420"/>
      <c r="C7" s="253" t="s">
        <v>3</v>
      </c>
      <c r="D7" s="254" t="s">
        <v>146</v>
      </c>
      <c r="E7" s="253" t="s">
        <v>10</v>
      </c>
      <c r="F7" s="413" t="s">
        <v>148</v>
      </c>
      <c r="G7" s="414"/>
    </row>
    <row r="8" spans="1:108" ht="12" customHeight="1">
      <c r="A8" s="408" t="s">
        <v>65</v>
      </c>
      <c r="B8" s="409"/>
      <c r="C8" s="255" t="s">
        <v>3</v>
      </c>
      <c r="D8" s="256" t="s">
        <v>144</v>
      </c>
      <c r="E8" s="255" t="s">
        <v>11</v>
      </c>
      <c r="F8" s="415" t="s">
        <v>145</v>
      </c>
      <c r="G8" s="416"/>
    </row>
    <row r="9" spans="1:108" ht="26" customHeight="1">
      <c r="A9" s="410" t="s">
        <v>113</v>
      </c>
      <c r="B9" s="409"/>
      <c r="C9" s="257" t="s">
        <v>3</v>
      </c>
      <c r="D9" s="258" t="s">
        <v>143</v>
      </c>
      <c r="E9" s="257" t="s">
        <v>10</v>
      </c>
      <c r="F9" s="415" t="s">
        <v>143</v>
      </c>
      <c r="G9" s="416"/>
    </row>
    <row r="10" spans="1:108" ht="10" customHeight="1">
      <c r="A10" s="343"/>
      <c r="B10" s="344"/>
      <c r="C10" s="259"/>
      <c r="D10" s="259"/>
      <c r="E10" s="259"/>
      <c r="F10" s="259"/>
      <c r="G10" s="260"/>
    </row>
    <row r="11" spans="1:108" ht="12" customHeight="1">
      <c r="A11" s="408" t="s">
        <v>4</v>
      </c>
      <c r="B11" s="409"/>
      <c r="C11" s="255" t="s">
        <v>3</v>
      </c>
      <c r="D11" s="256" t="s">
        <v>146</v>
      </c>
      <c r="E11" s="255" t="s">
        <v>10</v>
      </c>
      <c r="F11" s="415" t="s">
        <v>147</v>
      </c>
      <c r="G11" s="416"/>
    </row>
    <row r="12" spans="1:108" ht="23" customHeight="1">
      <c r="A12" s="411" t="s">
        <v>64</v>
      </c>
      <c r="B12" s="412"/>
      <c r="C12" s="261" t="s">
        <v>3</v>
      </c>
      <c r="D12" s="262" t="s">
        <v>143</v>
      </c>
      <c r="E12" s="261" t="s">
        <v>11</v>
      </c>
      <c r="F12" s="417" t="s">
        <v>143</v>
      </c>
      <c r="G12" s="418"/>
    </row>
    <row r="13" spans="1:108" ht="6" customHeight="1">
      <c r="A13" s="263"/>
      <c r="B13" s="264"/>
      <c r="C13" s="264"/>
      <c r="D13" s="265"/>
      <c r="E13" s="266"/>
      <c r="F13" s="267"/>
      <c r="G13" s="268"/>
    </row>
    <row r="14" spans="1:108" s="252" customFormat="1">
      <c r="A14" s="402" t="s">
        <v>80</v>
      </c>
      <c r="B14" s="404"/>
      <c r="C14" s="404"/>
      <c r="D14" s="404"/>
      <c r="E14" s="404"/>
      <c r="F14" s="404"/>
      <c r="G14" s="436"/>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5"/>
      <c r="AN14" s="375"/>
      <c r="AO14" s="375"/>
      <c r="AP14" s="375"/>
      <c r="AQ14" s="375"/>
      <c r="AR14" s="375"/>
      <c r="AS14" s="375"/>
      <c r="AT14" s="375"/>
      <c r="AU14" s="375"/>
      <c r="AV14" s="375"/>
      <c r="AW14" s="375"/>
      <c r="AX14" s="375"/>
      <c r="AY14" s="375"/>
      <c r="AZ14" s="375"/>
      <c r="BA14" s="375"/>
      <c r="BB14" s="375"/>
      <c r="BC14" s="375"/>
      <c r="BD14" s="375"/>
      <c r="BE14" s="375"/>
      <c r="BF14" s="375"/>
      <c r="BG14" s="375"/>
      <c r="BH14" s="375"/>
      <c r="BI14" s="375"/>
      <c r="BJ14" s="375"/>
      <c r="BK14" s="375"/>
      <c r="BL14" s="375"/>
      <c r="BM14" s="375"/>
      <c r="BN14" s="375"/>
      <c r="BO14" s="375"/>
      <c r="BP14" s="375"/>
      <c r="BQ14" s="375"/>
      <c r="BR14" s="375"/>
      <c r="BS14" s="375"/>
      <c r="BT14" s="375"/>
      <c r="BU14" s="375"/>
      <c r="BV14" s="375"/>
      <c r="BW14" s="375"/>
      <c r="BX14" s="375"/>
      <c r="BY14" s="375"/>
      <c r="BZ14" s="375"/>
      <c r="CA14" s="375"/>
      <c r="CB14" s="375"/>
      <c r="CC14" s="375"/>
      <c r="CD14" s="375"/>
      <c r="CE14" s="375"/>
      <c r="CF14" s="375"/>
      <c r="CG14" s="375"/>
      <c r="CH14" s="375"/>
      <c r="CI14" s="375"/>
      <c r="CJ14" s="375"/>
      <c r="CK14" s="375"/>
      <c r="CL14" s="375"/>
      <c r="CM14" s="375"/>
      <c r="CN14" s="375"/>
      <c r="CO14" s="375"/>
      <c r="CP14" s="375"/>
      <c r="CQ14" s="375"/>
      <c r="CR14" s="375"/>
      <c r="CS14" s="375"/>
      <c r="CT14" s="375"/>
      <c r="CU14" s="375"/>
      <c r="CV14" s="375"/>
      <c r="CW14" s="375"/>
      <c r="CX14" s="375"/>
      <c r="CY14" s="375"/>
      <c r="CZ14" s="375"/>
      <c r="DA14" s="375"/>
      <c r="DB14" s="375"/>
      <c r="DC14" s="375"/>
      <c r="DD14" s="375"/>
    </row>
    <row r="15" spans="1:108" ht="13">
      <c r="A15" s="269"/>
      <c r="B15" s="270"/>
      <c r="C15" s="270"/>
      <c r="D15" s="271"/>
      <c r="E15" s="423" t="s">
        <v>0</v>
      </c>
      <c r="F15" s="424"/>
      <c r="G15" s="272" t="s">
        <v>14</v>
      </c>
    </row>
    <row r="16" spans="1:108" ht="15" customHeight="1">
      <c r="A16" s="429" t="s">
        <v>50</v>
      </c>
      <c r="B16" s="430"/>
      <c r="C16" s="430"/>
      <c r="D16" s="430"/>
      <c r="E16" s="425">
        <v>192481</v>
      </c>
      <c r="F16" s="426"/>
      <c r="G16" s="273">
        <f>IFERROR(E16/E22,0)</f>
        <v>0.84915340974262599</v>
      </c>
    </row>
    <row r="17" spans="1:108" ht="12" customHeight="1">
      <c r="A17" s="431" t="s">
        <v>210</v>
      </c>
      <c r="B17" s="432"/>
      <c r="C17" s="432"/>
      <c r="D17" s="432"/>
      <c r="E17" s="427">
        <v>18000</v>
      </c>
      <c r="F17" s="428"/>
      <c r="G17" s="274">
        <f>IFERROR(E17/E22,0)</f>
        <v>7.9409195584848727E-2</v>
      </c>
    </row>
    <row r="18" spans="1:108" ht="12" customHeight="1">
      <c r="A18" s="431" t="s">
        <v>51</v>
      </c>
      <c r="B18" s="432"/>
      <c r="C18" s="432"/>
      <c r="D18" s="432"/>
      <c r="E18" s="427">
        <v>3693</v>
      </c>
      <c r="F18" s="428"/>
      <c r="G18" s="274">
        <f>IFERROR(E18/E22,0)</f>
        <v>1.6292119960824795E-2</v>
      </c>
    </row>
    <row r="19" spans="1:108" ht="12" customHeight="1">
      <c r="A19" s="433" t="s">
        <v>63</v>
      </c>
      <c r="B19" s="432"/>
      <c r="C19" s="432"/>
      <c r="D19" s="432"/>
      <c r="E19" s="428">
        <v>12500</v>
      </c>
      <c r="F19" s="428"/>
      <c r="G19" s="275">
        <f>IFERROR(E19/E22,0)</f>
        <v>5.5145274711700505E-2</v>
      </c>
    </row>
    <row r="20" spans="1:108" ht="12" customHeight="1">
      <c r="A20" s="431" t="s">
        <v>127</v>
      </c>
      <c r="B20" s="432"/>
      <c r="C20" s="432"/>
      <c r="D20" s="432"/>
      <c r="E20" s="428"/>
      <c r="F20" s="428"/>
      <c r="G20" s="274">
        <f>IFERROR(E20/E22,0)</f>
        <v>0</v>
      </c>
    </row>
    <row r="21" spans="1:108" ht="15" customHeight="1" thickBot="1">
      <c r="A21" s="421" t="s">
        <v>81</v>
      </c>
      <c r="B21" s="422"/>
      <c r="C21" s="422"/>
      <c r="D21" s="422"/>
      <c r="E21" s="458">
        <f>SUM(E17:E20)</f>
        <v>34193</v>
      </c>
      <c r="F21" s="459"/>
      <c r="G21" s="276">
        <f>IFERROR(E21/E22,0)</f>
        <v>0.15084659025737401</v>
      </c>
    </row>
    <row r="22" spans="1:108" ht="18" customHeight="1" thickTop="1">
      <c r="A22" s="443" t="s">
        <v>53</v>
      </c>
      <c r="B22" s="444"/>
      <c r="C22" s="444"/>
      <c r="D22" s="444"/>
      <c r="E22" s="434">
        <f>E16+E21</f>
        <v>226674</v>
      </c>
      <c r="F22" s="435"/>
      <c r="G22" s="277">
        <f>IFERROR(E22/E22,0)</f>
        <v>1</v>
      </c>
    </row>
    <row r="23" spans="1:108" s="279" customFormat="1" ht="19" customHeight="1">
      <c r="A23" s="455" t="s">
        <v>66</v>
      </c>
      <c r="B23" s="389"/>
      <c r="C23" s="456"/>
      <c r="D23" s="456"/>
      <c r="E23" s="456"/>
      <c r="F23" s="457"/>
      <c r="G23" s="278">
        <v>0.12</v>
      </c>
      <c r="H23" s="372"/>
      <c r="I23" s="373"/>
      <c r="J23" s="373"/>
      <c r="K23" s="373"/>
      <c r="L23" s="373"/>
      <c r="M23" s="373"/>
      <c r="N23" s="373"/>
      <c r="O23" s="373"/>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373"/>
      <c r="AM23" s="373"/>
      <c r="AN23" s="373"/>
      <c r="AO23" s="373"/>
      <c r="AP23" s="373"/>
      <c r="AQ23" s="373"/>
      <c r="AR23" s="373"/>
      <c r="AS23" s="373"/>
      <c r="AT23" s="373"/>
      <c r="AU23" s="373"/>
      <c r="AV23" s="373"/>
      <c r="AW23" s="373"/>
      <c r="AX23" s="373"/>
      <c r="AY23" s="373"/>
      <c r="AZ23" s="373"/>
      <c r="BA23" s="373"/>
      <c r="BB23" s="373"/>
      <c r="BC23" s="373"/>
      <c r="BD23" s="373"/>
      <c r="BE23" s="373"/>
      <c r="BF23" s="373"/>
      <c r="BG23" s="373"/>
      <c r="BH23" s="373"/>
      <c r="BI23" s="373"/>
      <c r="BJ23" s="373"/>
      <c r="BK23" s="373"/>
      <c r="BL23" s="373"/>
      <c r="BM23" s="373"/>
      <c r="BN23" s="373"/>
      <c r="BO23" s="373"/>
      <c r="BP23" s="373"/>
      <c r="BQ23" s="373"/>
      <c r="BR23" s="373"/>
      <c r="BS23" s="373"/>
      <c r="BT23" s="373"/>
      <c r="BU23" s="373"/>
      <c r="BV23" s="373"/>
      <c r="BW23" s="373"/>
      <c r="BX23" s="373"/>
      <c r="BY23" s="373"/>
      <c r="BZ23" s="373"/>
      <c r="CA23" s="373"/>
      <c r="CB23" s="373"/>
      <c r="CC23" s="373"/>
      <c r="CD23" s="373"/>
      <c r="CE23" s="373"/>
      <c r="CF23" s="373"/>
      <c r="CG23" s="373"/>
      <c r="CH23" s="373"/>
      <c r="CI23" s="373"/>
      <c r="CJ23" s="373"/>
      <c r="CK23" s="373"/>
      <c r="CL23" s="373"/>
      <c r="CM23" s="373"/>
      <c r="CN23" s="373"/>
      <c r="CO23" s="373"/>
      <c r="CP23" s="373"/>
      <c r="CQ23" s="373"/>
      <c r="CR23" s="373"/>
      <c r="CS23" s="373"/>
      <c r="CT23" s="373"/>
      <c r="CU23" s="373"/>
      <c r="CV23" s="373"/>
      <c r="CW23" s="373"/>
      <c r="CX23" s="373"/>
      <c r="CY23" s="373"/>
      <c r="CZ23" s="373"/>
      <c r="DA23" s="373"/>
      <c r="DB23" s="373"/>
      <c r="DC23" s="373"/>
      <c r="DD23" s="373"/>
    </row>
    <row r="24" spans="1:108" ht="6" customHeight="1">
      <c r="A24" s="280"/>
      <c r="B24" s="281"/>
      <c r="C24" s="281"/>
      <c r="D24" s="281"/>
      <c r="E24" s="281"/>
      <c r="F24" s="281"/>
      <c r="G24" s="281"/>
    </row>
    <row r="25" spans="1:108" s="252" customFormat="1">
      <c r="A25" s="282" t="s">
        <v>82</v>
      </c>
      <c r="B25" s="283"/>
      <c r="C25" s="283"/>
      <c r="D25" s="283"/>
      <c r="E25" s="283"/>
      <c r="F25" s="283"/>
      <c r="G25" s="251"/>
      <c r="H25" s="284"/>
      <c r="J25" s="375"/>
      <c r="K25" s="375"/>
      <c r="L25" s="375"/>
      <c r="M25" s="375"/>
      <c r="N25" s="375"/>
      <c r="O25" s="375"/>
      <c r="P25" s="375"/>
      <c r="Q25" s="375"/>
      <c r="R25" s="375"/>
      <c r="S25" s="375"/>
      <c r="T25" s="375"/>
      <c r="U25" s="375"/>
      <c r="V25" s="375"/>
      <c r="W25" s="375"/>
      <c r="X25" s="375"/>
      <c r="Y25" s="375"/>
      <c r="Z25" s="375"/>
      <c r="AA25" s="375"/>
      <c r="AB25" s="375"/>
      <c r="AC25" s="375"/>
      <c r="AD25" s="375"/>
      <c r="AE25" s="375"/>
      <c r="AF25" s="375"/>
      <c r="AG25" s="375"/>
      <c r="AH25" s="375"/>
      <c r="AI25" s="375"/>
      <c r="AJ25" s="375"/>
      <c r="AK25" s="375"/>
      <c r="AL25" s="375"/>
      <c r="AM25" s="375"/>
      <c r="AN25" s="375"/>
      <c r="AO25" s="375"/>
      <c r="AP25" s="375"/>
      <c r="AQ25" s="375"/>
      <c r="AR25" s="375"/>
      <c r="AS25" s="375"/>
      <c r="AT25" s="375"/>
      <c r="AU25" s="375"/>
      <c r="AV25" s="375"/>
      <c r="AW25" s="375"/>
      <c r="AX25" s="375"/>
      <c r="AY25" s="375"/>
      <c r="AZ25" s="375"/>
      <c r="BA25" s="375"/>
      <c r="BB25" s="375"/>
      <c r="BC25" s="375"/>
      <c r="BD25" s="375"/>
      <c r="BE25" s="375"/>
      <c r="BF25" s="375"/>
      <c r="BG25" s="375"/>
      <c r="BH25" s="375"/>
      <c r="BI25" s="375"/>
      <c r="BJ25" s="375"/>
      <c r="BK25" s="375"/>
      <c r="BL25" s="375"/>
      <c r="BM25" s="375"/>
      <c r="BN25" s="375"/>
      <c r="BO25" s="375"/>
      <c r="BP25" s="375"/>
      <c r="BQ25" s="375"/>
      <c r="BR25" s="375"/>
      <c r="BS25" s="375"/>
      <c r="BT25" s="375"/>
      <c r="BU25" s="375"/>
      <c r="BV25" s="375"/>
      <c r="BW25" s="375"/>
      <c r="BX25" s="375"/>
      <c r="BY25" s="375"/>
      <c r="BZ25" s="375"/>
      <c r="CA25" s="375"/>
      <c r="CB25" s="375"/>
      <c r="CC25" s="375"/>
      <c r="CD25" s="375"/>
      <c r="CE25" s="375"/>
      <c r="CF25" s="375"/>
      <c r="CG25" s="375"/>
      <c r="CH25" s="375"/>
      <c r="CI25" s="375"/>
      <c r="CJ25" s="375"/>
      <c r="CK25" s="375"/>
      <c r="CL25" s="375"/>
      <c r="CM25" s="375"/>
      <c r="CN25" s="375"/>
      <c r="CO25" s="375"/>
      <c r="CP25" s="375"/>
      <c r="CQ25" s="375"/>
      <c r="CR25" s="375"/>
      <c r="CS25" s="375"/>
      <c r="CT25" s="375"/>
      <c r="CU25" s="375"/>
      <c r="CV25" s="375"/>
      <c r="CW25" s="375"/>
      <c r="CX25" s="375"/>
      <c r="CY25" s="375"/>
      <c r="CZ25" s="375"/>
      <c r="DA25" s="375"/>
      <c r="DB25" s="375"/>
      <c r="DC25" s="375"/>
      <c r="DD25" s="375"/>
    </row>
    <row r="26" spans="1:108" ht="15" customHeight="1">
      <c r="A26" s="285"/>
      <c r="B26" s="286"/>
      <c r="C26" s="286"/>
      <c r="D26" s="287" t="s">
        <v>44</v>
      </c>
      <c r="E26" s="288"/>
      <c r="F26" s="449" t="s">
        <v>52</v>
      </c>
      <c r="G26" s="450"/>
    </row>
    <row r="27" spans="1:108" ht="15" customHeight="1">
      <c r="A27" s="289" t="s">
        <v>83</v>
      </c>
      <c r="B27" s="290"/>
      <c r="C27" s="290"/>
      <c r="D27" s="291">
        <v>3200</v>
      </c>
      <c r="E27" s="290"/>
      <c r="F27" s="451">
        <f>D27</f>
        <v>3200</v>
      </c>
      <c r="G27" s="452"/>
    </row>
    <row r="28" spans="1:108" ht="9" customHeight="1">
      <c r="A28" s="292"/>
      <c r="B28" s="286"/>
      <c r="C28" s="286"/>
      <c r="D28" s="286"/>
      <c r="E28" s="286"/>
      <c r="F28" s="286"/>
      <c r="G28" s="293"/>
    </row>
    <row r="29" spans="1:108" ht="15" customHeight="1">
      <c r="A29" s="292" t="s">
        <v>12</v>
      </c>
      <c r="B29" s="286"/>
      <c r="C29" s="286"/>
      <c r="D29" s="286"/>
      <c r="E29" s="286"/>
      <c r="F29" s="286"/>
      <c r="G29" s="293"/>
    </row>
    <row r="30" spans="1:108" ht="26">
      <c r="A30" s="294" t="s">
        <v>84</v>
      </c>
      <c r="B30" s="295" t="s">
        <v>5</v>
      </c>
      <c r="C30" s="295" t="s">
        <v>6</v>
      </c>
      <c r="D30" s="295" t="s">
        <v>137</v>
      </c>
      <c r="E30" s="296"/>
      <c r="F30" s="453"/>
      <c r="G30" s="454"/>
    </row>
    <row r="31" spans="1:108" ht="12" customHeight="1">
      <c r="A31" s="297" t="s">
        <v>158</v>
      </c>
      <c r="B31" s="298" t="s">
        <v>153</v>
      </c>
      <c r="C31" s="299">
        <v>30000</v>
      </c>
      <c r="D31" s="299">
        <v>29550</v>
      </c>
      <c r="E31" s="296"/>
      <c r="F31" s="445"/>
      <c r="G31" s="446"/>
    </row>
    <row r="32" spans="1:108" ht="12" customHeight="1">
      <c r="A32" s="300" t="s">
        <v>150</v>
      </c>
      <c r="B32" s="301" t="s">
        <v>151</v>
      </c>
      <c r="C32" s="299">
        <v>20000</v>
      </c>
      <c r="D32" s="302">
        <v>20000</v>
      </c>
      <c r="E32" s="296"/>
      <c r="F32" s="447"/>
      <c r="G32" s="446"/>
    </row>
    <row r="33" spans="1:7" ht="12" customHeight="1">
      <c r="A33" s="303" t="s">
        <v>152</v>
      </c>
      <c r="B33" s="304" t="s">
        <v>154</v>
      </c>
      <c r="C33" s="299">
        <v>32000</v>
      </c>
      <c r="D33" s="302">
        <v>31520</v>
      </c>
      <c r="E33" s="296"/>
      <c r="F33" s="348"/>
      <c r="G33" s="347"/>
    </row>
    <row r="34" spans="1:7" ht="12" customHeight="1">
      <c r="A34" s="303" t="s">
        <v>155</v>
      </c>
      <c r="B34" s="304" t="s">
        <v>149</v>
      </c>
      <c r="C34" s="299">
        <v>10000</v>
      </c>
      <c r="D34" s="302">
        <v>10000</v>
      </c>
      <c r="E34" s="296"/>
      <c r="F34" s="348"/>
      <c r="G34" s="347"/>
    </row>
    <row r="35" spans="1:7" ht="12" customHeight="1">
      <c r="A35" s="303" t="s">
        <v>156</v>
      </c>
      <c r="B35" s="304" t="s">
        <v>157</v>
      </c>
      <c r="C35" s="299">
        <v>30000</v>
      </c>
      <c r="D35" s="302">
        <v>29550</v>
      </c>
      <c r="E35" s="296"/>
      <c r="F35" s="348"/>
      <c r="G35" s="347"/>
    </row>
    <row r="36" spans="1:7" ht="12" customHeight="1">
      <c r="A36" s="303" t="s">
        <v>159</v>
      </c>
      <c r="B36" s="304" t="s">
        <v>160</v>
      </c>
      <c r="C36" s="302">
        <v>21600</v>
      </c>
      <c r="D36" s="302">
        <v>21276</v>
      </c>
      <c r="E36" s="296"/>
      <c r="F36" s="305"/>
      <c r="G36" s="306"/>
    </row>
    <row r="37" spans="1:7" ht="14" customHeight="1">
      <c r="A37" s="439" t="s">
        <v>67</v>
      </c>
      <c r="B37" s="440"/>
      <c r="C37" s="307">
        <f>SUM(C31:C36)</f>
        <v>143600</v>
      </c>
      <c r="D37" s="307">
        <f>SUM(D31:D36)</f>
        <v>141896</v>
      </c>
      <c r="E37" s="308" t="s">
        <v>13</v>
      </c>
      <c r="F37" s="383">
        <f>$D37</f>
        <v>141896</v>
      </c>
      <c r="G37" s="448"/>
    </row>
    <row r="38" spans="1:7" ht="4" customHeight="1">
      <c r="A38" s="309"/>
      <c r="B38" s="310"/>
      <c r="C38" s="311"/>
      <c r="D38" s="311"/>
      <c r="E38" s="296"/>
      <c r="F38" s="311"/>
      <c r="G38" s="312"/>
    </row>
    <row r="39" spans="1:7" ht="15" customHeight="1">
      <c r="A39" s="345" t="s">
        <v>39</v>
      </c>
      <c r="B39" s="346"/>
      <c r="C39" s="346"/>
      <c r="D39" s="346"/>
      <c r="E39" s="346"/>
      <c r="F39" s="311"/>
      <c r="G39" s="312"/>
    </row>
    <row r="40" spans="1:7" ht="15" customHeight="1">
      <c r="A40" s="313" t="s">
        <v>43</v>
      </c>
      <c r="B40" s="295" t="s">
        <v>7</v>
      </c>
      <c r="C40" s="295" t="s">
        <v>6</v>
      </c>
      <c r="D40" s="295" t="s">
        <v>44</v>
      </c>
      <c r="E40" s="286"/>
      <c r="F40" s="385"/>
      <c r="G40" s="380"/>
    </row>
    <row r="41" spans="1:7" ht="21" customHeight="1">
      <c r="A41" s="314" t="s">
        <v>196</v>
      </c>
      <c r="B41" s="301" t="s">
        <v>209</v>
      </c>
      <c r="C41" s="315"/>
      <c r="D41" s="299">
        <v>6000</v>
      </c>
      <c r="E41" s="296"/>
      <c r="F41" s="385"/>
      <c r="G41" s="380"/>
    </row>
    <row r="42" spans="1:7" ht="13">
      <c r="A42" s="441" t="s">
        <v>68</v>
      </c>
      <c r="B42" s="440"/>
      <c r="C42" s="317"/>
      <c r="D42" s="318">
        <f>SUM(D41:D41)</f>
        <v>6000</v>
      </c>
      <c r="E42" s="308" t="s">
        <v>13</v>
      </c>
      <c r="F42" s="383">
        <f>D42</f>
        <v>6000</v>
      </c>
      <c r="G42" s="384"/>
    </row>
    <row r="43" spans="1:7" ht="8" customHeight="1">
      <c r="A43" s="309"/>
      <c r="B43" s="286"/>
      <c r="C43" s="286"/>
      <c r="D43" s="286"/>
      <c r="E43" s="286"/>
      <c r="F43" s="319"/>
      <c r="G43" s="320"/>
    </row>
    <row r="44" spans="1:7" ht="13">
      <c r="A44" s="292" t="s">
        <v>40</v>
      </c>
      <c r="B44" s="286"/>
      <c r="C44" s="295" t="s">
        <v>6</v>
      </c>
      <c r="D44" s="295" t="s">
        <v>44</v>
      </c>
      <c r="E44" s="286"/>
      <c r="F44" s="379"/>
      <c r="G44" s="380"/>
    </row>
    <row r="45" spans="1:7" ht="12" customHeight="1">
      <c r="A45" s="316" t="s">
        <v>41</v>
      </c>
      <c r="B45" s="321"/>
      <c r="C45" s="322"/>
      <c r="D45" s="323">
        <v>2500</v>
      </c>
      <c r="E45" s="296"/>
      <c r="F45" s="379"/>
      <c r="G45" s="380"/>
    </row>
    <row r="46" spans="1:7" ht="12" customHeight="1">
      <c r="A46" s="324" t="s">
        <v>42</v>
      </c>
      <c r="B46" s="321"/>
      <c r="C46" s="325"/>
      <c r="D46" s="302">
        <v>1200</v>
      </c>
      <c r="E46" s="296"/>
      <c r="F46" s="379"/>
      <c r="G46" s="380"/>
    </row>
    <row r="47" spans="1:7" ht="14" customHeight="1">
      <c r="A47" s="439" t="s">
        <v>69</v>
      </c>
      <c r="B47" s="442"/>
      <c r="C47" s="326"/>
      <c r="D47" s="318">
        <f>SUM(D45:D46)</f>
        <v>3700</v>
      </c>
      <c r="E47" s="308" t="s">
        <v>13</v>
      </c>
      <c r="F47" s="381">
        <f>D47</f>
        <v>3700</v>
      </c>
      <c r="G47" s="382"/>
    </row>
    <row r="48" spans="1:7" ht="7" customHeight="1">
      <c r="A48" s="327"/>
      <c r="B48" s="328"/>
      <c r="C48" s="329"/>
      <c r="D48" s="330"/>
      <c r="E48" s="331"/>
      <c r="F48" s="332"/>
      <c r="G48" s="333"/>
    </row>
    <row r="49" spans="1:7" ht="18" customHeight="1">
      <c r="A49" s="437" t="s">
        <v>109</v>
      </c>
      <c r="B49" s="438"/>
      <c r="C49" s="334">
        <f>D27+C37+D42+D47</f>
        <v>156500</v>
      </c>
      <c r="D49" s="330"/>
      <c r="E49" s="331"/>
      <c r="F49" s="332"/>
      <c r="G49" s="333"/>
    </row>
    <row r="50" spans="1:7" ht="3" customHeight="1">
      <c r="A50" s="327"/>
      <c r="B50" s="328"/>
      <c r="C50" s="329"/>
      <c r="D50" s="330"/>
      <c r="E50" s="331"/>
      <c r="F50" s="332"/>
      <c r="G50" s="333"/>
    </row>
    <row r="51" spans="1:7" ht="18" customHeight="1" thickBot="1">
      <c r="A51" s="388" t="s">
        <v>85</v>
      </c>
      <c r="B51" s="389"/>
      <c r="C51" s="334">
        <f>D27+D37+D42+D47</f>
        <v>154796</v>
      </c>
      <c r="D51" s="335"/>
      <c r="E51" s="336"/>
      <c r="F51" s="386">
        <f>SUM(F27+F37+F42+F47)</f>
        <v>154796</v>
      </c>
      <c r="G51" s="387"/>
    </row>
    <row r="52" spans="1:7" ht="2" customHeight="1" thickTop="1">
      <c r="A52" s="337"/>
      <c r="B52" s="335"/>
      <c r="C52" s="335"/>
      <c r="D52" s="335"/>
      <c r="E52" s="296"/>
      <c r="F52" s="338"/>
      <c r="G52" s="339"/>
    </row>
    <row r="53" spans="1:7">
      <c r="A53" s="378"/>
      <c r="B53" s="378"/>
      <c r="C53" s="378"/>
      <c r="D53" s="378"/>
      <c r="E53" s="378"/>
      <c r="F53" s="378"/>
      <c r="G53" s="378"/>
    </row>
    <row r="56" spans="1:7">
      <c r="C56" s="243" t="s">
        <v>48</v>
      </c>
    </row>
  </sheetData>
  <sheetProtection insertColumns="0" insertRows="0"/>
  <mergeCells count="55">
    <mergeCell ref="E22:F22"/>
    <mergeCell ref="A14:G14"/>
    <mergeCell ref="A49:B49"/>
    <mergeCell ref="A37:B37"/>
    <mergeCell ref="A42:B42"/>
    <mergeCell ref="A47:B47"/>
    <mergeCell ref="A22:D22"/>
    <mergeCell ref="F31:G32"/>
    <mergeCell ref="F37:G37"/>
    <mergeCell ref="F40:G40"/>
    <mergeCell ref="F26:G26"/>
    <mergeCell ref="F27:G27"/>
    <mergeCell ref="F30:G30"/>
    <mergeCell ref="A23:F23"/>
    <mergeCell ref="E20:F20"/>
    <mergeCell ref="E21:F21"/>
    <mergeCell ref="A21:D21"/>
    <mergeCell ref="E15:F15"/>
    <mergeCell ref="E16:F16"/>
    <mergeCell ref="E17:F17"/>
    <mergeCell ref="E18:F18"/>
    <mergeCell ref="E19:F19"/>
    <mergeCell ref="A16:D16"/>
    <mergeCell ref="A17:D17"/>
    <mergeCell ref="A18:D18"/>
    <mergeCell ref="A19:D19"/>
    <mergeCell ref="A20:D20"/>
    <mergeCell ref="A12:B12"/>
    <mergeCell ref="F7:G7"/>
    <mergeCell ref="F8:G8"/>
    <mergeCell ref="F9:G9"/>
    <mergeCell ref="F11:G11"/>
    <mergeCell ref="F12:G12"/>
    <mergeCell ref="A7:B7"/>
    <mergeCell ref="A6:F6"/>
    <mergeCell ref="B3:D3"/>
    <mergeCell ref="A8:B8"/>
    <mergeCell ref="A9:B9"/>
    <mergeCell ref="A11:B11"/>
    <mergeCell ref="A1:G1"/>
    <mergeCell ref="A53:G53"/>
    <mergeCell ref="F44:G44"/>
    <mergeCell ref="F45:G45"/>
    <mergeCell ref="F46:G46"/>
    <mergeCell ref="F47:G47"/>
    <mergeCell ref="F42:G42"/>
    <mergeCell ref="F41:G41"/>
    <mergeCell ref="F51:G51"/>
    <mergeCell ref="A51:B51"/>
    <mergeCell ref="E2:F2"/>
    <mergeCell ref="E3:F3"/>
    <mergeCell ref="E4:F4"/>
    <mergeCell ref="A5:G5"/>
    <mergeCell ref="B2:D2"/>
    <mergeCell ref="B4:D4"/>
  </mergeCells>
  <phoneticPr fontId="3" type="noConversion"/>
  <printOptions horizontalCentered="1"/>
  <pageMargins left="0.39000000000000007" right="0.39000000000000007" top="0.90999999999999992" bottom="0.51" header="0.55000000000000004" footer="0.08"/>
  <pageSetup paperSize="9" scale="85" fitToHeight="2" orientation="portrait" horizontalDpi="4294967292" verticalDpi="4294967292"/>
  <headerFooter>
    <oddFooter>&amp;L&amp;"Calibri,Normal"&amp;8&amp;KA6A6A6FGC-Rapport financier intermédiare de projets  de développement&amp;R&amp;"Calibri,Normal"&amp;8&amp;K000000 &amp;K00-03411.&amp;KA6A6A62021</oddFooter>
  </headerFooter>
  <ignoredErrors>
    <ignoredError sqref="C37:D37 D42 D47 F27 G16:G20 E21:E22 C51" emptyCellReference="1"/>
  </ignoredErrors>
  <drawing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J63"/>
  <sheetViews>
    <sheetView showGridLines="0" zoomScaleNormal="100" zoomScaleSheetLayoutView="100" zoomScalePageLayoutView="150" workbookViewId="0">
      <selection activeCell="A2" sqref="A2:I2"/>
    </sheetView>
  </sheetViews>
  <sheetFormatPr baseColWidth="10" defaultColWidth="22.1640625" defaultRowHeight="11"/>
  <cols>
    <col min="1" max="1" width="36.1640625" style="240" customWidth="1"/>
    <col min="2" max="8" width="9.1640625" style="241" customWidth="1"/>
    <col min="9" max="9" width="23.33203125" style="242" customWidth="1"/>
    <col min="10" max="10" width="18.6640625" style="211" customWidth="1"/>
    <col min="11" max="11" width="12.5" style="211" customWidth="1"/>
    <col min="12" max="12" width="2.83203125" style="211" customWidth="1"/>
    <col min="13" max="16384" width="22.1640625" style="211"/>
  </cols>
  <sheetData>
    <row r="1" spans="1:10" s="203" customFormat="1" ht="20.25" customHeight="1">
      <c r="A1" s="197" t="s">
        <v>29</v>
      </c>
      <c r="B1" s="198" t="str">
        <f>'1.financier interm.'!G2</f>
        <v>21-85</v>
      </c>
      <c r="C1" s="199"/>
      <c r="D1" s="200" t="s">
        <v>28</v>
      </c>
      <c r="E1" s="462" t="str">
        <f>'1.financier interm.'!B2</f>
        <v>La Terre est ronde</v>
      </c>
      <c r="F1" s="463"/>
      <c r="G1" s="464"/>
      <c r="H1" s="200" t="s">
        <v>16</v>
      </c>
      <c r="I1" s="201" t="str">
        <f>'1.financier interm.'!B3</f>
        <v>Nicaragua</v>
      </c>
      <c r="J1" s="202"/>
    </row>
    <row r="2" spans="1:10" s="80" customFormat="1" ht="18" customHeight="1">
      <c r="A2" s="467" t="s">
        <v>86</v>
      </c>
      <c r="B2" s="468"/>
      <c r="C2" s="468"/>
      <c r="D2" s="468"/>
      <c r="E2" s="469"/>
      <c r="F2" s="469"/>
      <c r="G2" s="469"/>
      <c r="H2" s="468"/>
      <c r="I2" s="470"/>
    </row>
    <row r="3" spans="1:10" s="80" customFormat="1" ht="14" customHeight="1">
      <c r="A3" s="204" t="s">
        <v>114</v>
      </c>
      <c r="B3" s="352">
        <v>44256</v>
      </c>
      <c r="C3" s="206" t="s">
        <v>11</v>
      </c>
      <c r="D3" s="205" t="s">
        <v>148</v>
      </c>
      <c r="E3" s="207"/>
      <c r="F3" s="92"/>
      <c r="G3" s="92"/>
      <c r="H3" s="92"/>
      <c r="I3" s="208"/>
    </row>
    <row r="4" spans="1:10" s="80" customFormat="1" ht="14" customHeight="1">
      <c r="A4" s="209" t="s">
        <v>62</v>
      </c>
      <c r="B4" s="341" t="s">
        <v>212</v>
      </c>
      <c r="C4" s="471" t="s">
        <v>37</v>
      </c>
      <c r="D4" s="472"/>
      <c r="E4" s="472"/>
      <c r="F4" s="472"/>
      <c r="G4" s="472"/>
      <c r="H4" s="472"/>
      <c r="I4" s="370">
        <f>'3.financier interm.'!E39</f>
        <v>37.76143932954254</v>
      </c>
    </row>
    <row r="5" spans="1:10" s="210" customFormat="1" ht="17" customHeight="1">
      <c r="A5" s="473" t="s">
        <v>136</v>
      </c>
      <c r="B5" s="474"/>
      <c r="C5" s="474"/>
      <c r="D5" s="474"/>
      <c r="E5" s="474"/>
      <c r="F5" s="474"/>
      <c r="G5" s="474"/>
      <c r="H5" s="474"/>
      <c r="I5" s="474"/>
    </row>
    <row r="6" spans="1:10" ht="46" customHeight="1">
      <c r="A6" s="477" t="s">
        <v>87</v>
      </c>
      <c r="B6" s="475" t="s">
        <v>215</v>
      </c>
      <c r="C6" s="476"/>
      <c r="D6" s="475" t="s">
        <v>119</v>
      </c>
      <c r="E6" s="476"/>
      <c r="F6" s="70" t="s">
        <v>89</v>
      </c>
      <c r="G6" s="475" t="s">
        <v>88</v>
      </c>
      <c r="H6" s="476"/>
      <c r="I6" s="70" t="s">
        <v>1</v>
      </c>
    </row>
    <row r="7" spans="1:10" ht="24" customHeight="1">
      <c r="A7" s="476"/>
      <c r="B7" s="3" t="s">
        <v>217</v>
      </c>
      <c r="C7" s="4" t="s">
        <v>0</v>
      </c>
      <c r="D7" s="3" t="s">
        <v>217</v>
      </c>
      <c r="E7" s="4" t="s">
        <v>0</v>
      </c>
      <c r="F7" s="5" t="s">
        <v>0</v>
      </c>
      <c r="G7" s="6" t="s">
        <v>0</v>
      </c>
      <c r="H7" s="7" t="s">
        <v>14</v>
      </c>
      <c r="I7" s="8" t="s">
        <v>24</v>
      </c>
    </row>
    <row r="8" spans="1:10" s="212" customFormat="1" ht="14" customHeight="1">
      <c r="A8" s="460" t="s">
        <v>17</v>
      </c>
      <c r="B8" s="461"/>
      <c r="C8" s="461"/>
      <c r="D8" s="461"/>
      <c r="E8" s="461"/>
      <c r="F8" s="461"/>
      <c r="G8" s="461"/>
      <c r="H8" s="461"/>
      <c r="I8" s="461"/>
    </row>
    <row r="9" spans="1:10" s="215" customFormat="1" ht="11" customHeight="1">
      <c r="A9" s="47" t="s">
        <v>161</v>
      </c>
      <c r="B9" s="49">
        <v>1251428</v>
      </c>
      <c r="C9" s="48">
        <v>32700</v>
      </c>
      <c r="D9" s="49">
        <v>1251428</v>
      </c>
      <c r="E9" s="48">
        <f>D9/$I$4</f>
        <v>33140.36811676692</v>
      </c>
      <c r="F9" s="50"/>
      <c r="G9" s="213">
        <f>$C9-$E9</f>
        <v>-440.36811676692014</v>
      </c>
      <c r="H9" s="214">
        <f>IFERROR($G9/$C9,0)</f>
        <v>-1.3466914885838536E-2</v>
      </c>
      <c r="I9" s="51"/>
    </row>
    <row r="10" spans="1:10" s="215" customFormat="1" ht="11" customHeight="1">
      <c r="A10" s="9" t="s">
        <v>162</v>
      </c>
      <c r="B10" s="10">
        <v>900618</v>
      </c>
      <c r="C10" s="11">
        <v>23533</v>
      </c>
      <c r="D10" s="10">
        <v>900618</v>
      </c>
      <c r="E10" s="48">
        <f t="shared" ref="E10:E13" si="0">D10/$I$4</f>
        <v>23850.203169967739</v>
      </c>
      <c r="F10" s="12"/>
      <c r="G10" s="213">
        <f t="shared" ref="G10:G14" si="1">$C10-$E10</f>
        <v>-317.20316996773909</v>
      </c>
      <c r="H10" s="214">
        <f t="shared" ref="H10:H14" si="2">IFERROR($G10/$C10,0)</f>
        <v>-1.3479079164056393E-2</v>
      </c>
      <c r="I10" s="13"/>
    </row>
    <row r="11" spans="1:10" s="215" customFormat="1" ht="11" customHeight="1">
      <c r="A11" s="9" t="s">
        <v>163</v>
      </c>
      <c r="B11" s="10">
        <v>900618</v>
      </c>
      <c r="C11" s="11">
        <v>23533</v>
      </c>
      <c r="D11" s="10">
        <v>900618</v>
      </c>
      <c r="E11" s="48">
        <f t="shared" si="0"/>
        <v>23850.203169967739</v>
      </c>
      <c r="F11" s="12"/>
      <c r="G11" s="213">
        <f t="shared" si="1"/>
        <v>-317.20316996773909</v>
      </c>
      <c r="H11" s="214">
        <f t="shared" si="2"/>
        <v>-1.3479079164056393E-2</v>
      </c>
      <c r="I11" s="13"/>
    </row>
    <row r="12" spans="1:10" s="215" customFormat="1" ht="21" customHeight="1">
      <c r="A12" s="9" t="s">
        <v>190</v>
      </c>
      <c r="B12" s="10">
        <v>33749</v>
      </c>
      <c r="C12" s="11">
        <v>882</v>
      </c>
      <c r="D12" s="10">
        <v>16874</v>
      </c>
      <c r="E12" s="48">
        <f t="shared" si="0"/>
        <v>446.85796674065546</v>
      </c>
      <c r="F12" s="12"/>
      <c r="G12" s="213">
        <f t="shared" si="1"/>
        <v>435.14203325934454</v>
      </c>
      <c r="H12" s="214">
        <f t="shared" si="2"/>
        <v>0.49335831435299837</v>
      </c>
      <c r="I12" s="13" t="s">
        <v>191</v>
      </c>
    </row>
    <row r="13" spans="1:10" s="215" customFormat="1" ht="11" customHeight="1">
      <c r="A13" s="9" t="s">
        <v>164</v>
      </c>
      <c r="B13" s="14">
        <v>340978</v>
      </c>
      <c r="C13" s="11">
        <v>8910</v>
      </c>
      <c r="D13" s="14">
        <v>340978</v>
      </c>
      <c r="E13" s="48">
        <f t="shared" si="0"/>
        <v>9029.7935156628664</v>
      </c>
      <c r="F13" s="12"/>
      <c r="G13" s="213">
        <f t="shared" si="1"/>
        <v>-119.79351566286641</v>
      </c>
      <c r="H13" s="214">
        <f t="shared" si="2"/>
        <v>-1.3444839019401394E-2</v>
      </c>
      <c r="I13" s="15"/>
    </row>
    <row r="14" spans="1:10" s="218" customFormat="1" ht="11" customHeight="1">
      <c r="A14" s="16" t="s">
        <v>33</v>
      </c>
      <c r="B14" s="17">
        <f>SUM(B9:B13)</f>
        <v>3427391</v>
      </c>
      <c r="C14" s="358">
        <f>SUM(C9:C13)</f>
        <v>89558</v>
      </c>
      <c r="D14" s="18">
        <f>SUM(D9:D13)</f>
        <v>3410516</v>
      </c>
      <c r="E14" s="358">
        <f>SUM(E9:E13)</f>
        <v>90317.425939105931</v>
      </c>
      <c r="F14" s="19">
        <f>SUM(F9:F13)</f>
        <v>0</v>
      </c>
      <c r="G14" s="360">
        <f t="shared" si="1"/>
        <v>-759.42593910593132</v>
      </c>
      <c r="H14" s="361">
        <f t="shared" si="2"/>
        <v>-8.479710791955284E-3</v>
      </c>
      <c r="I14" s="20"/>
    </row>
    <row r="15" spans="1:10" s="212" customFormat="1" ht="14" customHeight="1">
      <c r="A15" s="460" t="s">
        <v>115</v>
      </c>
      <c r="B15" s="461"/>
      <c r="C15" s="461"/>
      <c r="D15" s="461"/>
      <c r="E15" s="461"/>
      <c r="F15" s="461"/>
      <c r="G15" s="461"/>
      <c r="H15" s="461"/>
      <c r="I15" s="461"/>
    </row>
    <row r="16" spans="1:10" s="216" customFormat="1" ht="20" customHeight="1">
      <c r="A16" s="65" t="s">
        <v>165</v>
      </c>
      <c r="B16" s="49">
        <v>105488</v>
      </c>
      <c r="C16" s="48">
        <v>2756</v>
      </c>
      <c r="D16" s="49">
        <v>85900</v>
      </c>
      <c r="E16" s="48">
        <f>D16/$I$4</f>
        <v>2274.8073570595179</v>
      </c>
      <c r="F16" s="50"/>
      <c r="G16" s="213">
        <f>$C16-$E16</f>
        <v>481.19264294048207</v>
      </c>
      <c r="H16" s="214">
        <f>IFERROR($G16/$C16,0)</f>
        <v>0.1745982013572141</v>
      </c>
      <c r="I16" s="52" t="s">
        <v>192</v>
      </c>
    </row>
    <row r="17" spans="1:9" s="216" customFormat="1" ht="11" customHeight="1">
      <c r="A17" s="66" t="s">
        <v>166</v>
      </c>
      <c r="B17" s="10">
        <v>43982</v>
      </c>
      <c r="C17" s="11">
        <v>1149</v>
      </c>
      <c r="D17" s="10">
        <v>45343</v>
      </c>
      <c r="E17" s="48">
        <f t="shared" ref="E17:E25" si="3">D17/$I$4</f>
        <v>1200.7752036222319</v>
      </c>
      <c r="F17" s="12"/>
      <c r="G17" s="213">
        <f t="shared" ref="G17:G26" si="4">$C17-$E17</f>
        <v>-51.775203622231857</v>
      </c>
      <c r="H17" s="214">
        <f t="shared" ref="H17:H26" si="5">IFERROR($G17/$C17,0)</f>
        <v>-4.5061099758252267E-2</v>
      </c>
      <c r="I17" s="15"/>
    </row>
    <row r="18" spans="1:9" s="216" customFormat="1" ht="11" customHeight="1">
      <c r="A18" s="67" t="s">
        <v>167</v>
      </c>
      <c r="B18" s="10">
        <v>50000</v>
      </c>
      <c r="C18" s="11">
        <v>1307</v>
      </c>
      <c r="D18" s="10">
        <v>56230</v>
      </c>
      <c r="E18" s="48">
        <f t="shared" si="3"/>
        <v>1489.0851884453632</v>
      </c>
      <c r="F18" s="12"/>
      <c r="G18" s="213">
        <f t="shared" si="4"/>
        <v>-182.0851884453632</v>
      </c>
      <c r="H18" s="214">
        <f t="shared" si="5"/>
        <v>-0.13931536988933679</v>
      </c>
      <c r="I18" s="15"/>
    </row>
    <row r="19" spans="1:9" s="216" customFormat="1" ht="11" customHeight="1">
      <c r="A19" s="67" t="s">
        <v>168</v>
      </c>
      <c r="B19" s="10">
        <v>50000</v>
      </c>
      <c r="C19" s="11">
        <v>1307</v>
      </c>
      <c r="D19" s="10">
        <v>52357</v>
      </c>
      <c r="E19" s="48">
        <f t="shared" si="3"/>
        <v>1386.5202420671151</v>
      </c>
      <c r="F19" s="12"/>
      <c r="G19" s="213">
        <f t="shared" si="4"/>
        <v>-79.520242067115078</v>
      </c>
      <c r="H19" s="214">
        <f t="shared" si="5"/>
        <v>-6.0841807243393324E-2</v>
      </c>
      <c r="I19" s="15"/>
    </row>
    <row r="20" spans="1:9" s="216" customFormat="1" ht="26" customHeight="1">
      <c r="A20" s="67" t="s">
        <v>169</v>
      </c>
      <c r="B20" s="10">
        <v>35186</v>
      </c>
      <c r="C20" s="11">
        <v>919</v>
      </c>
      <c r="D20" s="10">
        <v>0</v>
      </c>
      <c r="E20" s="48">
        <f t="shared" si="3"/>
        <v>0</v>
      </c>
      <c r="F20" s="12"/>
      <c r="G20" s="213">
        <f t="shared" si="4"/>
        <v>919</v>
      </c>
      <c r="H20" s="214">
        <f t="shared" si="5"/>
        <v>1</v>
      </c>
      <c r="I20" s="15" t="s">
        <v>207</v>
      </c>
    </row>
    <row r="21" spans="1:9" s="216" customFormat="1" ht="24" customHeight="1">
      <c r="A21" s="67" t="s">
        <v>170</v>
      </c>
      <c r="B21" s="10">
        <v>17894</v>
      </c>
      <c r="C21" s="11">
        <v>468</v>
      </c>
      <c r="D21" s="10">
        <v>7640</v>
      </c>
      <c r="E21" s="48">
        <f t="shared" si="3"/>
        <v>202.32279636710962</v>
      </c>
      <c r="F21" s="12"/>
      <c r="G21" s="213">
        <f t="shared" si="4"/>
        <v>265.67720363289038</v>
      </c>
      <c r="H21" s="214">
        <f t="shared" si="5"/>
        <v>0.5676863325489111</v>
      </c>
      <c r="I21" s="15" t="s">
        <v>193</v>
      </c>
    </row>
    <row r="22" spans="1:9" s="216" customFormat="1" ht="11" customHeight="1">
      <c r="A22" s="68" t="s">
        <v>171</v>
      </c>
      <c r="B22" s="10">
        <v>7830</v>
      </c>
      <c r="C22" s="11">
        <v>205</v>
      </c>
      <c r="D22" s="10">
        <v>8000</v>
      </c>
      <c r="E22" s="48">
        <f t="shared" si="3"/>
        <v>211.85633127446033</v>
      </c>
      <c r="F22" s="12"/>
      <c r="G22" s="213">
        <f t="shared" si="4"/>
        <v>-6.8563312744603309</v>
      </c>
      <c r="H22" s="214">
        <f t="shared" si="5"/>
        <v>-3.3445518412001614E-2</v>
      </c>
      <c r="I22" s="15"/>
    </row>
    <row r="23" spans="1:9" s="216" customFormat="1" ht="22" customHeight="1">
      <c r="A23" s="353" t="s">
        <v>172</v>
      </c>
      <c r="B23" s="354">
        <v>158130</v>
      </c>
      <c r="C23" s="11">
        <v>4132</v>
      </c>
      <c r="D23" s="354">
        <v>171300</v>
      </c>
      <c r="E23" s="48">
        <f t="shared" si="3"/>
        <v>4536.3736934143817</v>
      </c>
      <c r="F23" s="355"/>
      <c r="G23" s="213">
        <f t="shared" si="4"/>
        <v>-404.37369341438171</v>
      </c>
      <c r="H23" s="214">
        <f t="shared" si="5"/>
        <v>-9.7863914185474757E-2</v>
      </c>
      <c r="I23" s="356" t="s">
        <v>194</v>
      </c>
    </row>
    <row r="24" spans="1:9" s="216" customFormat="1" ht="11" customHeight="1">
      <c r="A24" s="353" t="s">
        <v>173</v>
      </c>
      <c r="B24" s="354">
        <v>64783</v>
      </c>
      <c r="C24" s="11">
        <v>1693</v>
      </c>
      <c r="D24" s="354">
        <v>62780</v>
      </c>
      <c r="E24" s="48">
        <f t="shared" si="3"/>
        <v>1662.5425596763275</v>
      </c>
      <c r="F24" s="355"/>
      <c r="G24" s="213">
        <f t="shared" si="4"/>
        <v>30.457440323672472</v>
      </c>
      <c r="H24" s="214">
        <f t="shared" si="5"/>
        <v>1.7990218738140856E-2</v>
      </c>
      <c r="I24" s="356"/>
    </row>
    <row r="25" spans="1:9" s="216" customFormat="1" ht="21" customHeight="1">
      <c r="A25" s="353" t="s">
        <v>174</v>
      </c>
      <c r="B25" s="354">
        <v>89376</v>
      </c>
      <c r="C25" s="11">
        <v>2335</v>
      </c>
      <c r="D25" s="354">
        <v>95032</v>
      </c>
      <c r="E25" s="48">
        <f t="shared" si="3"/>
        <v>2516.6413592093145</v>
      </c>
      <c r="F25" s="355"/>
      <c r="G25" s="213">
        <f t="shared" si="4"/>
        <v>-181.64135920931449</v>
      </c>
      <c r="H25" s="214">
        <f t="shared" si="5"/>
        <v>-7.7790731995423759E-2</v>
      </c>
      <c r="I25" s="356" t="s">
        <v>195</v>
      </c>
    </row>
    <row r="26" spans="1:9" s="217" customFormat="1" ht="11" customHeight="1">
      <c r="A26" s="69" t="s">
        <v>34</v>
      </c>
      <c r="B26" s="18">
        <f>SUM(B16:B25)</f>
        <v>622669</v>
      </c>
      <c r="C26" s="358">
        <f>SUM(C16:C25)</f>
        <v>16271</v>
      </c>
      <c r="D26" s="18">
        <f>SUM(D16:D25)</f>
        <v>584582</v>
      </c>
      <c r="E26" s="358">
        <f>SUM(E16:E25)</f>
        <v>15480.924731135821</v>
      </c>
      <c r="F26" s="19">
        <f>SUM(F17:F25)</f>
        <v>0</v>
      </c>
      <c r="G26" s="360">
        <f t="shared" si="4"/>
        <v>790.07526886417872</v>
      </c>
      <c r="H26" s="361">
        <f t="shared" si="5"/>
        <v>4.8557265617612852E-2</v>
      </c>
      <c r="I26" s="20"/>
    </row>
    <row r="27" spans="1:9" s="212" customFormat="1" ht="14" customHeight="1">
      <c r="A27" s="460" t="s">
        <v>116</v>
      </c>
      <c r="B27" s="461"/>
      <c r="C27" s="461"/>
      <c r="D27" s="461"/>
      <c r="E27" s="461"/>
      <c r="F27" s="461"/>
      <c r="G27" s="461"/>
      <c r="H27" s="461"/>
      <c r="I27" s="461"/>
    </row>
    <row r="28" spans="1:9" s="216" customFormat="1" ht="11" customHeight="1">
      <c r="A28" s="47" t="s">
        <v>175</v>
      </c>
      <c r="B28" s="49">
        <v>0</v>
      </c>
      <c r="C28" s="48">
        <v>0</v>
      </c>
      <c r="D28" s="49">
        <v>0</v>
      </c>
      <c r="E28" s="48">
        <f>D28/$I$4</f>
        <v>0</v>
      </c>
      <c r="F28" s="50"/>
      <c r="G28" s="213">
        <f>$C28-$E28</f>
        <v>0</v>
      </c>
      <c r="H28" s="214">
        <f>IFERROR($G28/$C28,0)</f>
        <v>0</v>
      </c>
      <c r="I28" s="52"/>
    </row>
    <row r="29" spans="1:9" s="216" customFormat="1" ht="11" customHeight="1">
      <c r="A29" s="21" t="s">
        <v>176</v>
      </c>
      <c r="B29" s="10">
        <v>20797</v>
      </c>
      <c r="C29" s="11">
        <v>543</v>
      </c>
      <c r="D29" s="10">
        <v>22940</v>
      </c>
      <c r="E29" s="48">
        <f t="shared" ref="E29:E30" si="6">D29/$I$4</f>
        <v>607.49802992951504</v>
      </c>
      <c r="F29" s="12"/>
      <c r="G29" s="213">
        <f t="shared" ref="G29:G31" si="7">$C29-$E29</f>
        <v>-64.498029929515042</v>
      </c>
      <c r="H29" s="214">
        <f t="shared" ref="H29:H31" si="8">IFERROR($G29/$C29,0)</f>
        <v>-0.11878090226430026</v>
      </c>
      <c r="I29" s="15" t="s">
        <v>211</v>
      </c>
    </row>
    <row r="30" spans="1:9" s="216" customFormat="1" ht="11" customHeight="1">
      <c r="A30" s="21" t="s">
        <v>177</v>
      </c>
      <c r="B30" s="10">
        <v>76000</v>
      </c>
      <c r="C30" s="11">
        <v>1986</v>
      </c>
      <c r="D30" s="10">
        <v>75800</v>
      </c>
      <c r="E30" s="48">
        <f t="shared" si="6"/>
        <v>2007.3387388255117</v>
      </c>
      <c r="F30" s="12"/>
      <c r="G30" s="213">
        <f t="shared" si="7"/>
        <v>-21.338738825511655</v>
      </c>
      <c r="H30" s="214">
        <f t="shared" si="8"/>
        <v>-1.0744581483137792E-2</v>
      </c>
      <c r="I30" s="15"/>
    </row>
    <row r="31" spans="1:9" s="217" customFormat="1" ht="11" customHeight="1">
      <c r="A31" s="16" t="s">
        <v>35</v>
      </c>
      <c r="B31" s="18">
        <f>SUM(B28:B30)</f>
        <v>96797</v>
      </c>
      <c r="C31" s="358">
        <f>SUM(C28:C30)</f>
        <v>2529</v>
      </c>
      <c r="D31" s="18">
        <f>SUM(D28:D30)</f>
        <v>98740</v>
      </c>
      <c r="E31" s="358">
        <f>SUM(E28:E30)</f>
        <v>2614.8367687550267</v>
      </c>
      <c r="F31" s="19">
        <f>SUM(F28:F30)</f>
        <v>0</v>
      </c>
      <c r="G31" s="360">
        <f t="shared" si="7"/>
        <v>-85.836768755026696</v>
      </c>
      <c r="H31" s="361">
        <f t="shared" si="8"/>
        <v>-3.3940991994870183E-2</v>
      </c>
      <c r="I31" s="20"/>
    </row>
    <row r="32" spans="1:9" s="212" customFormat="1" ht="14" customHeight="1">
      <c r="A32" s="460" t="s">
        <v>117</v>
      </c>
      <c r="B32" s="461"/>
      <c r="C32" s="461"/>
      <c r="D32" s="461"/>
      <c r="E32" s="461"/>
      <c r="F32" s="461"/>
      <c r="G32" s="461"/>
      <c r="H32" s="461"/>
      <c r="I32" s="461"/>
    </row>
    <row r="33" spans="1:9" s="216" customFormat="1" ht="11" customHeight="1">
      <c r="A33" s="47" t="s">
        <v>178</v>
      </c>
      <c r="B33" s="49">
        <v>0</v>
      </c>
      <c r="C33" s="48">
        <v>0</v>
      </c>
      <c r="D33" s="49">
        <v>0</v>
      </c>
      <c r="E33" s="48">
        <f>D33/I4</f>
        <v>0</v>
      </c>
      <c r="F33" s="50"/>
      <c r="G33" s="213">
        <f>$C33-$E33</f>
        <v>0</v>
      </c>
      <c r="H33" s="214">
        <f>IFERROR($G33/$C33,0)</f>
        <v>0</v>
      </c>
      <c r="I33" s="52"/>
    </row>
    <row r="34" spans="1:9" s="217" customFormat="1" ht="11" customHeight="1">
      <c r="A34" s="16" t="s">
        <v>36</v>
      </c>
      <c r="B34" s="18">
        <f>SUM(B33:B33)</f>
        <v>0</v>
      </c>
      <c r="C34" s="358">
        <f>SUM(C33:C33)</f>
        <v>0</v>
      </c>
      <c r="D34" s="18">
        <f>SUM(D33)</f>
        <v>0</v>
      </c>
      <c r="E34" s="358">
        <f>SUM(E33)</f>
        <v>0</v>
      </c>
      <c r="F34" s="19">
        <f>SUM(F33)</f>
        <v>0</v>
      </c>
      <c r="G34" s="360">
        <f t="shared" ref="G34" si="9">$C34-$E34</f>
        <v>0</v>
      </c>
      <c r="H34" s="361">
        <f>IFERROR($G34/$C34,0)</f>
        <v>0</v>
      </c>
      <c r="I34" s="20"/>
    </row>
    <row r="35" spans="1:9" s="212" customFormat="1" ht="14" customHeight="1">
      <c r="A35" s="460" t="s">
        <v>118</v>
      </c>
      <c r="B35" s="461"/>
      <c r="C35" s="461"/>
      <c r="D35" s="461"/>
      <c r="E35" s="461"/>
      <c r="F35" s="461"/>
      <c r="G35" s="461"/>
      <c r="H35" s="461"/>
      <c r="I35" s="461"/>
    </row>
    <row r="36" spans="1:9" s="216" customFormat="1" ht="11" customHeight="1">
      <c r="A36" s="53" t="s">
        <v>179</v>
      </c>
      <c r="B36" s="49">
        <v>68400</v>
      </c>
      <c r="C36" s="48">
        <v>1787</v>
      </c>
      <c r="D36" s="49">
        <v>67900</v>
      </c>
      <c r="E36" s="48">
        <f>$D36/$I$4</f>
        <v>1798.130611691982</v>
      </c>
      <c r="F36" s="50"/>
      <c r="G36" s="213">
        <f>$C36-$E36</f>
        <v>-11.13061169198204</v>
      </c>
      <c r="H36" s="214">
        <f>IFERROR($G36/$C36,0)</f>
        <v>-6.2286579138119977E-3</v>
      </c>
      <c r="I36" s="52"/>
    </row>
    <row r="37" spans="1:9" s="216" customFormat="1" ht="11" customHeight="1">
      <c r="A37" s="9" t="s">
        <v>180</v>
      </c>
      <c r="B37" s="10">
        <v>76000</v>
      </c>
      <c r="C37" s="11">
        <v>1986</v>
      </c>
      <c r="D37" s="10">
        <v>81300</v>
      </c>
      <c r="E37" s="48">
        <f t="shared" ref="E37:E40" si="10">$D37/$I$4</f>
        <v>2152.9899665767034</v>
      </c>
      <c r="F37" s="12"/>
      <c r="G37" s="213">
        <f t="shared" ref="G37:G41" si="11">$C37-$E37</f>
        <v>-166.98996657670341</v>
      </c>
      <c r="H37" s="214">
        <f t="shared" ref="H37:H41" si="12">IFERROR($G37/$C37,0)</f>
        <v>-8.4083568266215214E-2</v>
      </c>
      <c r="I37" s="15"/>
    </row>
    <row r="38" spans="1:9" s="216" customFormat="1" ht="11" customHeight="1">
      <c r="A38" s="9" t="s">
        <v>181</v>
      </c>
      <c r="B38" s="10">
        <v>110000</v>
      </c>
      <c r="C38" s="11">
        <v>2874</v>
      </c>
      <c r="D38" s="10">
        <v>108000</v>
      </c>
      <c r="E38" s="48">
        <f t="shared" si="10"/>
        <v>2860.0604722052144</v>
      </c>
      <c r="F38" s="12"/>
      <c r="G38" s="213">
        <f t="shared" si="11"/>
        <v>13.93952779478559</v>
      </c>
      <c r="H38" s="214">
        <f t="shared" si="12"/>
        <v>4.8502184393825996E-3</v>
      </c>
      <c r="I38" s="15"/>
    </row>
    <row r="39" spans="1:9" s="216" customFormat="1" ht="11" customHeight="1">
      <c r="A39" s="9" t="s">
        <v>183</v>
      </c>
      <c r="B39" s="10">
        <v>22800</v>
      </c>
      <c r="C39" s="11">
        <v>596</v>
      </c>
      <c r="D39" s="10">
        <v>10500</v>
      </c>
      <c r="E39" s="48">
        <f t="shared" si="10"/>
        <v>278.06143479772919</v>
      </c>
      <c r="F39" s="12"/>
      <c r="G39" s="213">
        <f t="shared" si="11"/>
        <v>317.93856520227081</v>
      </c>
      <c r="H39" s="214">
        <f t="shared" si="12"/>
        <v>0.53345396846018589</v>
      </c>
      <c r="I39" s="15"/>
    </row>
    <row r="40" spans="1:9" s="216" customFormat="1" ht="11" customHeight="1">
      <c r="A40" s="9" t="s">
        <v>182</v>
      </c>
      <c r="B40" s="10">
        <v>45600</v>
      </c>
      <c r="C40" s="11">
        <v>1192</v>
      </c>
      <c r="D40" s="10">
        <v>45600</v>
      </c>
      <c r="E40" s="48">
        <f t="shared" si="10"/>
        <v>1207.5810882644239</v>
      </c>
      <c r="F40" s="12"/>
      <c r="G40" s="213">
        <f t="shared" si="11"/>
        <v>-15.581088264423897</v>
      </c>
      <c r="H40" s="214">
        <f t="shared" si="12"/>
        <v>-1.3071382772167699E-2</v>
      </c>
      <c r="I40" s="15"/>
    </row>
    <row r="41" spans="1:9" s="217" customFormat="1" ht="11" customHeight="1">
      <c r="A41" s="45" t="s">
        <v>18</v>
      </c>
      <c r="B41" s="54">
        <f>SUM(B36:B40)</f>
        <v>322800</v>
      </c>
      <c r="C41" s="359">
        <f>SUM(C36:C40)</f>
        <v>8435</v>
      </c>
      <c r="D41" s="54">
        <f>SUM(D36:D40)</f>
        <v>313300</v>
      </c>
      <c r="E41" s="359">
        <f>SUM(E36:E40)</f>
        <v>8296.823573536054</v>
      </c>
      <c r="F41" s="55">
        <f>SUM(F36:F40)</f>
        <v>0</v>
      </c>
      <c r="G41" s="362">
        <f t="shared" si="11"/>
        <v>138.17642646394597</v>
      </c>
      <c r="H41" s="361">
        <f t="shared" si="12"/>
        <v>1.6381319082862594E-2</v>
      </c>
      <c r="I41" s="56"/>
    </row>
    <row r="42" spans="1:9" s="212" customFormat="1" ht="14" customHeight="1">
      <c r="A42" s="460" t="s">
        <v>124</v>
      </c>
      <c r="B42" s="461"/>
      <c r="C42" s="461"/>
      <c r="D42" s="461"/>
      <c r="E42" s="461"/>
      <c r="F42" s="461"/>
      <c r="G42" s="461"/>
      <c r="H42" s="461"/>
      <c r="I42" s="461"/>
    </row>
    <row r="43" spans="1:9" s="215" customFormat="1" ht="11" customHeight="1">
      <c r="A43" s="57" t="s">
        <v>184</v>
      </c>
      <c r="B43" s="49">
        <v>0</v>
      </c>
      <c r="C43" s="48">
        <v>0</v>
      </c>
      <c r="D43" s="49">
        <v>0</v>
      </c>
      <c r="E43" s="48">
        <f>D43/I4</f>
        <v>0</v>
      </c>
      <c r="F43" s="50"/>
      <c r="G43" s="213">
        <f>$C43-$E43</f>
        <v>0</v>
      </c>
      <c r="H43" s="214">
        <f>IFERROR($G43/$C43,0)</f>
        <v>0</v>
      </c>
      <c r="I43" s="52"/>
    </row>
    <row r="44" spans="1:9" s="215" customFormat="1" ht="11" customHeight="1">
      <c r="A44" s="21" t="s">
        <v>185</v>
      </c>
      <c r="B44" s="10">
        <v>100000</v>
      </c>
      <c r="C44" s="11">
        <v>2613</v>
      </c>
      <c r="D44" s="10">
        <v>97400</v>
      </c>
      <c r="E44" s="11">
        <f>D44/I4</f>
        <v>2579.3508332665547</v>
      </c>
      <c r="F44" s="12"/>
      <c r="G44" s="213">
        <f t="shared" ref="G44:G48" si="13">$C44-$E44</f>
        <v>33.649166733445327</v>
      </c>
      <c r="H44" s="214">
        <f t="shared" ref="H44:H48" si="14">IFERROR($G44/$C44,0)</f>
        <v>1.2877599209125651E-2</v>
      </c>
      <c r="I44" s="15"/>
    </row>
    <row r="45" spans="1:9" s="215" customFormat="1" ht="11" customHeight="1">
      <c r="A45" s="21" t="s">
        <v>186</v>
      </c>
      <c r="B45" s="10">
        <v>74244</v>
      </c>
      <c r="C45" s="11">
        <v>1940</v>
      </c>
      <c r="D45" s="10">
        <f>E45*I4</f>
        <v>32097.22343011116</v>
      </c>
      <c r="E45" s="11">
        <v>850</v>
      </c>
      <c r="F45" s="12">
        <v>850</v>
      </c>
      <c r="G45" s="213">
        <f t="shared" si="13"/>
        <v>1090</v>
      </c>
      <c r="H45" s="214">
        <f t="shared" si="14"/>
        <v>0.56185567010309279</v>
      </c>
      <c r="I45" s="15"/>
    </row>
    <row r="46" spans="1:9" s="215" customFormat="1" ht="11" customHeight="1">
      <c r="A46" s="22" t="s">
        <v>187</v>
      </c>
      <c r="B46" s="10">
        <v>3827</v>
      </c>
      <c r="C46" s="11">
        <v>100</v>
      </c>
      <c r="D46" s="10">
        <f>E46*I4</f>
        <v>1888.071966477127</v>
      </c>
      <c r="E46" s="11">
        <v>50</v>
      </c>
      <c r="F46" s="12">
        <v>50</v>
      </c>
      <c r="G46" s="213">
        <f t="shared" si="13"/>
        <v>50</v>
      </c>
      <c r="H46" s="214">
        <f t="shared" si="14"/>
        <v>0.5</v>
      </c>
      <c r="I46" s="15"/>
    </row>
    <row r="47" spans="1:9" s="215" customFormat="1" ht="11" customHeight="1">
      <c r="A47" s="357" t="s">
        <v>188</v>
      </c>
      <c r="B47" s="354">
        <v>13777</v>
      </c>
      <c r="C47" s="11">
        <v>360</v>
      </c>
      <c r="D47" s="354">
        <f>E47*I4</f>
        <v>5664.2158994313813</v>
      </c>
      <c r="E47" s="11">
        <v>150</v>
      </c>
      <c r="F47" s="355">
        <v>150</v>
      </c>
      <c r="G47" s="213">
        <f t="shared" si="13"/>
        <v>210</v>
      </c>
      <c r="H47" s="214">
        <f t="shared" si="14"/>
        <v>0.58333333333333337</v>
      </c>
      <c r="I47" s="356"/>
    </row>
    <row r="48" spans="1:9" s="218" customFormat="1" ht="11" customHeight="1">
      <c r="A48" s="16" t="s">
        <v>32</v>
      </c>
      <c r="B48" s="18">
        <f>SUM(B43:B47)</f>
        <v>191848</v>
      </c>
      <c r="C48" s="358">
        <f>SUM(C43:C47)</f>
        <v>5013</v>
      </c>
      <c r="D48" s="23">
        <f>SUM(D43:D47)</f>
        <v>137049.51129601966</v>
      </c>
      <c r="E48" s="358">
        <f>SUM(E43:E47)</f>
        <v>3629.3508332665547</v>
      </c>
      <c r="F48" s="24">
        <f>SUM(F43:F47)</f>
        <v>1050</v>
      </c>
      <c r="G48" s="360">
        <f t="shared" si="13"/>
        <v>1383.6491667334453</v>
      </c>
      <c r="H48" s="361">
        <f t="shared" si="14"/>
        <v>0.27601220162247064</v>
      </c>
      <c r="I48" s="20"/>
    </row>
    <row r="49" spans="1:10" s="212" customFormat="1" ht="14" customHeight="1">
      <c r="A49" s="460" t="s">
        <v>125</v>
      </c>
      <c r="B49" s="461"/>
      <c r="C49" s="461"/>
      <c r="D49" s="461"/>
      <c r="E49" s="461"/>
      <c r="F49" s="461"/>
      <c r="G49" s="461"/>
      <c r="H49" s="461"/>
      <c r="I49" s="461"/>
    </row>
    <row r="50" spans="1:10" s="218" customFormat="1" ht="11" customHeight="1">
      <c r="A50" s="58" t="s">
        <v>92</v>
      </c>
      <c r="B50" s="49">
        <v>211492</v>
      </c>
      <c r="C50" s="48">
        <v>5526</v>
      </c>
      <c r="D50" s="49">
        <v>0</v>
      </c>
      <c r="E50" s="48">
        <f>D50/I4</f>
        <v>0</v>
      </c>
      <c r="F50" s="50"/>
      <c r="G50" s="213">
        <f>$C50-$E50</f>
        <v>5526</v>
      </c>
      <c r="H50" s="214">
        <f>IFERROR($G50/$C50,0)</f>
        <v>1</v>
      </c>
      <c r="I50" s="59"/>
      <c r="J50" s="219"/>
    </row>
    <row r="51" spans="1:10" s="220" customFormat="1" ht="11" customHeight="1">
      <c r="A51" s="25" t="s">
        <v>120</v>
      </c>
      <c r="B51" s="26">
        <v>0</v>
      </c>
      <c r="C51" s="27">
        <v>0</v>
      </c>
      <c r="D51" s="26">
        <v>0</v>
      </c>
      <c r="E51" s="27">
        <f>D51/I4</f>
        <v>0</v>
      </c>
      <c r="F51" s="28"/>
      <c r="G51" s="213">
        <f t="shared" ref="G51:G52" si="15">$C51-$E51</f>
        <v>0</v>
      </c>
      <c r="H51" s="214">
        <f>IFERROR($G51/$C51,0)</f>
        <v>0</v>
      </c>
      <c r="I51" s="29"/>
    </row>
    <row r="52" spans="1:10" s="221" customFormat="1" ht="11" customHeight="1">
      <c r="A52" s="30" t="s">
        <v>23</v>
      </c>
      <c r="B52" s="31">
        <f>SUM(B50:B51)</f>
        <v>211492</v>
      </c>
      <c r="C52" s="358">
        <f>SUM(C50:C51)</f>
        <v>5526</v>
      </c>
      <c r="D52" s="31">
        <f>SUM(D50:D51)</f>
        <v>0</v>
      </c>
      <c r="E52" s="358">
        <f>SUM(E50:E51)</f>
        <v>0</v>
      </c>
      <c r="F52" s="32">
        <f>SUM(F50:F51)</f>
        <v>0</v>
      </c>
      <c r="G52" s="360">
        <f t="shared" si="15"/>
        <v>5526</v>
      </c>
      <c r="H52" s="361">
        <f>IFERROR($G52/$C52,0)</f>
        <v>1</v>
      </c>
      <c r="I52" s="33"/>
    </row>
    <row r="53" spans="1:10" s="212" customFormat="1" ht="14" customHeight="1">
      <c r="A53" s="460" t="s">
        <v>126</v>
      </c>
      <c r="B53" s="461"/>
      <c r="C53" s="461"/>
      <c r="D53" s="461"/>
      <c r="E53" s="461"/>
      <c r="F53" s="461"/>
      <c r="G53" s="461"/>
      <c r="H53" s="461"/>
      <c r="I53" s="461"/>
    </row>
    <row r="54" spans="1:10" s="218" customFormat="1" ht="11" customHeight="1">
      <c r="A54" s="47" t="s">
        <v>189</v>
      </c>
      <c r="B54" s="49">
        <v>152008</v>
      </c>
      <c r="C54" s="48">
        <v>3972</v>
      </c>
      <c r="D54" s="49">
        <v>145890</v>
      </c>
      <c r="E54" s="48">
        <f>D54/I4</f>
        <v>3863.4650212038773</v>
      </c>
      <c r="F54" s="50"/>
      <c r="G54" s="213">
        <f>$C54-$E54</f>
        <v>108.53497879612269</v>
      </c>
      <c r="H54" s="214">
        <f>IFERROR($G54/$C54,0)</f>
        <v>2.7325019837895943E-2</v>
      </c>
      <c r="I54" s="60"/>
    </row>
    <row r="55" spans="1:10" s="218" customFormat="1" ht="11" customHeight="1">
      <c r="A55" s="16" t="s">
        <v>93</v>
      </c>
      <c r="B55" s="34">
        <f>SUM(B54)</f>
        <v>152008</v>
      </c>
      <c r="C55" s="358">
        <f>SUM(C54)</f>
        <v>3972</v>
      </c>
      <c r="D55" s="34">
        <f>SUM(D54)</f>
        <v>145890</v>
      </c>
      <c r="E55" s="358">
        <f>SUM(E54)</f>
        <v>3863.4650212038773</v>
      </c>
      <c r="F55" s="35"/>
      <c r="G55" s="360">
        <f t="shared" ref="G55" si="16">$C55-$E55</f>
        <v>108.53497879612269</v>
      </c>
      <c r="H55" s="361">
        <f>IFERROR($G55/$C55,0)</f>
        <v>2.7325019837895943E-2</v>
      </c>
      <c r="I55" s="20"/>
    </row>
    <row r="56" spans="1:10" s="224" customFormat="1" ht="17" customHeight="1">
      <c r="A56" s="36" t="s">
        <v>121</v>
      </c>
      <c r="B56" s="37">
        <f>B$14+B$26+B$31+B$34+B$41+B$48+B$52+B$55</f>
        <v>5025005</v>
      </c>
      <c r="C56" s="222">
        <f>C$14+C$26+C$31+C$34+C$41+C$48+C$52+C$55</f>
        <v>131304</v>
      </c>
      <c r="D56" s="37">
        <f>D$14+D$26+D$31+D$34+D$41+D$48+D$52+D$55</f>
        <v>4690077.5112960199</v>
      </c>
      <c r="E56" s="222">
        <f>E$14+E$26+E$31+E$34+E$41+E$48+E$52+E$55</f>
        <v>124202.82686700326</v>
      </c>
      <c r="F56" s="223">
        <f>F$14+F$26+F$31+F$34+F$41+F$48+F$52+F$55</f>
        <v>1050</v>
      </c>
      <c r="G56" s="37">
        <f>C56-E56</f>
        <v>7101.1731329967442</v>
      </c>
      <c r="H56" s="38"/>
      <c r="I56" s="39"/>
    </row>
    <row r="57" spans="1:10" s="212" customFormat="1" ht="14" customHeight="1">
      <c r="A57" s="460" t="s">
        <v>90</v>
      </c>
      <c r="B57" s="461"/>
      <c r="C57" s="461"/>
      <c r="D57" s="461"/>
      <c r="E57" s="461"/>
      <c r="F57" s="461"/>
      <c r="G57" s="461"/>
      <c r="H57" s="461"/>
      <c r="I57" s="461"/>
      <c r="J57" s="212" t="s">
        <v>45</v>
      </c>
    </row>
    <row r="58" spans="1:10" s="218" customFormat="1" ht="34" customHeight="1">
      <c r="A58" s="58" t="s">
        <v>122</v>
      </c>
      <c r="B58" s="41"/>
      <c r="C58" s="61">
        <v>15789</v>
      </c>
      <c r="D58" s="41"/>
      <c r="E58" s="62">
        <f>0.125*'1.financier interm.'!D37</f>
        <v>17737</v>
      </c>
      <c r="F58" s="63">
        <f>E58</f>
        <v>17737</v>
      </c>
      <c r="G58" s="225">
        <f>$C58-$E58</f>
        <v>-1948</v>
      </c>
      <c r="H58" s="226">
        <f>IFERROR($G58/$C58,0)</f>
        <v>-0.12337703464437266</v>
      </c>
      <c r="I58" s="64"/>
      <c r="J58" s="219"/>
    </row>
    <row r="59" spans="1:10" s="215" customFormat="1" ht="34" customHeight="1">
      <c r="A59" s="40" t="s">
        <v>123</v>
      </c>
      <c r="B59" s="41"/>
      <c r="C59" s="42">
        <v>1820</v>
      </c>
      <c r="D59" s="41"/>
      <c r="E59" s="42">
        <v>1820</v>
      </c>
      <c r="F59" s="43">
        <f>E59</f>
        <v>1820</v>
      </c>
      <c r="G59" s="225">
        <f t="shared" ref="G59:G60" si="17">$C59-$E59</f>
        <v>0</v>
      </c>
      <c r="H59" s="226">
        <f>IFERROR($G59/$C59,0)</f>
        <v>0</v>
      </c>
      <c r="I59" s="44"/>
      <c r="J59" s="219"/>
    </row>
    <row r="60" spans="1:10" s="218" customFormat="1" ht="12" thickBot="1">
      <c r="A60" s="45" t="s">
        <v>49</v>
      </c>
      <c r="B60" s="227"/>
      <c r="C60" s="11">
        <f>SUM(C58:C59)</f>
        <v>17609</v>
      </c>
      <c r="D60" s="227"/>
      <c r="E60" s="228">
        <f>SUM(E58:E59)</f>
        <v>19557</v>
      </c>
      <c r="F60" s="229">
        <f>SUM(F58:F59)</f>
        <v>19557</v>
      </c>
      <c r="G60" s="225">
        <f t="shared" si="17"/>
        <v>-1948</v>
      </c>
      <c r="H60" s="226">
        <f>IFERROR($G60/$C60,0)</f>
        <v>-0.11062524845249588</v>
      </c>
      <c r="I60" s="46"/>
      <c r="J60" s="219"/>
    </row>
    <row r="61" spans="1:10" s="235" customFormat="1" ht="22" customHeight="1" thickTop="1">
      <c r="A61" s="1" t="s">
        <v>91</v>
      </c>
      <c r="B61" s="230"/>
      <c r="C61" s="231">
        <f>C$56+C$60</f>
        <v>148913</v>
      </c>
      <c r="D61" s="230"/>
      <c r="E61" s="231">
        <f>E$56+E$60</f>
        <v>143759.82686700326</v>
      </c>
      <c r="F61" s="232">
        <f>F$56+F$60</f>
        <v>20607</v>
      </c>
      <c r="G61" s="233">
        <f>C61-E61</f>
        <v>5153.1731329967442</v>
      </c>
      <c r="H61" s="234">
        <f>IFERROR($G61/$C61,0)</f>
        <v>3.4605260339908163E-2</v>
      </c>
      <c r="I61" s="2"/>
    </row>
    <row r="62" spans="1:10" ht="12" customHeight="1">
      <c r="A62" s="236"/>
      <c r="B62" s="237"/>
      <c r="C62" s="237"/>
      <c r="D62" s="237"/>
      <c r="E62" s="237"/>
      <c r="F62" s="237"/>
      <c r="G62" s="237"/>
      <c r="H62" s="237"/>
      <c r="I62" s="238"/>
    </row>
    <row r="63" spans="1:10" s="216" customFormat="1" ht="35" customHeight="1">
      <c r="A63" s="465" t="s">
        <v>110</v>
      </c>
      <c r="B63" s="466"/>
      <c r="C63" s="466"/>
      <c r="D63" s="466"/>
      <c r="E63" s="466"/>
      <c r="F63" s="466"/>
      <c r="G63" s="466"/>
      <c r="H63" s="466"/>
      <c r="I63" s="466"/>
      <c r="J63" s="239"/>
    </row>
  </sheetData>
  <sheetProtection insertRows="0" deleteRows="0" selectLockedCells="1"/>
  <mergeCells count="18">
    <mergeCell ref="A42:I42"/>
    <mergeCell ref="A49:I49"/>
    <mergeCell ref="A53:I53"/>
    <mergeCell ref="A57:I57"/>
    <mergeCell ref="E1:G1"/>
    <mergeCell ref="A63:I63"/>
    <mergeCell ref="A2:I2"/>
    <mergeCell ref="C4:H4"/>
    <mergeCell ref="A5:I5"/>
    <mergeCell ref="D6:E6"/>
    <mergeCell ref="G6:H6"/>
    <mergeCell ref="B6:C6"/>
    <mergeCell ref="A6:A7"/>
    <mergeCell ref="A8:I8"/>
    <mergeCell ref="A15:I15"/>
    <mergeCell ref="A27:I27"/>
    <mergeCell ref="A32:I32"/>
    <mergeCell ref="A35:I35"/>
  </mergeCells>
  <phoneticPr fontId="3" type="noConversion"/>
  <dataValidations disablePrompts="1" xWindow="1032" yWindow="791" count="3">
    <dataValidation allowBlank="1" showErrorMessage="1" sqref="G54:H55 G9:H14 G36:H41 G43:H48 H58:H61 G16:H26 G33:H34 G28:H31 G50:H52" xr:uid="{00000000-0002-0000-0100-000000000000}"/>
    <dataValidation allowBlank="1" showErrorMessage="1" errorTitle="Cellule Protger" error="Formule invalide" sqref="G16:G26" xr:uid="{00000000-0002-0000-0100-000001000000}"/>
    <dataValidation allowBlank="1" showInputMessage="1" showErrorMessage="1" prompt="Le taux de change utilisé devrait être le taux effectif des fonds obtenus sur le terrain (au point 7 onglet 3)" sqref="I4" xr:uid="{00000000-0002-0000-0100-000002000000}"/>
  </dataValidations>
  <printOptions horizontalCentered="1"/>
  <pageMargins left="0.39000000000000007" right="0.39000000000000007" top="0.90999999999999992" bottom="0.51" header="0.55000000000000004" footer="0.08"/>
  <pageSetup paperSize="9" scale="84" fitToHeight="2" orientation="landscape" horizontalDpi="4294967292" verticalDpi="4294967292"/>
  <headerFooter>
    <oddHeader>&amp;R&amp;"Calibri,Normal"&amp;8&amp;K808080Intermédiaire onglet 2</oddHeader>
    <oddFooter>&amp;L&amp;"Calibri,Normal"&amp;8&amp;KA6A6A6FGC-Rapport financier intermédiaire de projets  de développement&amp;R&amp;"Calibri,Normal"&amp;8&amp;K00-034 11&amp;KA6A6A6.2021</oddFooter>
  </headerFooter>
  <ignoredErrors>
    <ignoredError sqref="G56" unlockedFormula="1"/>
    <ignoredError sqref="B56:F56 B1 E1 I1" emptyCellReference="1"/>
  </ignoredErrors>
  <drawing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55"/>
  <sheetViews>
    <sheetView showGridLines="0" zoomScaleNormal="100" zoomScalePageLayoutView="150" workbookViewId="0">
      <selection activeCell="A2" sqref="A2:G2"/>
    </sheetView>
  </sheetViews>
  <sheetFormatPr baseColWidth="10" defaultRowHeight="11"/>
  <cols>
    <col min="1" max="1" width="13.33203125" style="80" customWidth="1"/>
    <col min="2" max="6" width="10.83203125" style="80"/>
    <col min="7" max="7" width="11.6640625" style="80" customWidth="1"/>
    <col min="8" max="8" width="22.83203125" style="80" customWidth="1"/>
    <col min="9" max="9" width="11" style="80" customWidth="1"/>
    <col min="10" max="16384" width="10.83203125" style="80"/>
  </cols>
  <sheetData>
    <row r="1" spans="1:9" s="113" customFormat="1" ht="15" customHeight="1">
      <c r="A1" s="109" t="s">
        <v>30</v>
      </c>
      <c r="B1" s="110" t="str">
        <f>'1.financier interm.'!G2</f>
        <v>21-85</v>
      </c>
      <c r="C1" s="111" t="s">
        <v>31</v>
      </c>
      <c r="D1" s="478" t="str">
        <f>'1.financier interm.'!B2</f>
        <v>La Terre est ronde</v>
      </c>
      <c r="E1" s="479"/>
      <c r="F1" s="111" t="s">
        <v>16</v>
      </c>
      <c r="G1" s="112" t="str">
        <f>'1.financier interm.'!B3</f>
        <v>Nicaragua</v>
      </c>
    </row>
    <row r="2" spans="1:9" s="114" customFormat="1" ht="18" customHeight="1">
      <c r="A2" s="495" t="s">
        <v>130</v>
      </c>
      <c r="B2" s="496"/>
      <c r="C2" s="496"/>
      <c r="D2" s="496"/>
      <c r="E2" s="496"/>
      <c r="F2" s="496"/>
      <c r="G2" s="497"/>
    </row>
    <row r="3" spans="1:9" s="115" customFormat="1" ht="20.25" customHeight="1">
      <c r="A3" s="498" t="s">
        <v>94</v>
      </c>
      <c r="B3" s="499"/>
      <c r="C3" s="500"/>
      <c r="D3" s="482"/>
      <c r="E3" s="482"/>
      <c r="F3" s="482"/>
      <c r="G3" s="501"/>
    </row>
    <row r="4" spans="1:9" s="122" customFormat="1" ht="37" customHeight="1">
      <c r="A4" s="116" t="s">
        <v>131</v>
      </c>
      <c r="B4" s="117"/>
      <c r="C4" s="118" t="s">
        <v>107</v>
      </c>
      <c r="D4" s="119"/>
      <c r="E4" s="120" t="s">
        <v>9</v>
      </c>
      <c r="F4" s="119"/>
      <c r="G4" s="121" t="s">
        <v>108</v>
      </c>
    </row>
    <row r="5" spans="1:9" s="115" customFormat="1" ht="14" customHeight="1">
      <c r="A5" s="123" t="s">
        <v>197</v>
      </c>
      <c r="B5" s="124"/>
      <c r="C5" s="125">
        <f>G5*$E5</f>
        <v>245440</v>
      </c>
      <c r="D5" s="126"/>
      <c r="E5" s="127">
        <v>37.76</v>
      </c>
      <c r="F5" s="128"/>
      <c r="G5" s="129">
        <v>6500</v>
      </c>
    </row>
    <row r="6" spans="1:9" s="115" customFormat="1" ht="14" customHeight="1">
      <c r="A6" s="130" t="s">
        <v>198</v>
      </c>
      <c r="B6" s="124"/>
      <c r="C6" s="125">
        <f t="shared" ref="C6:C10" si="0">G6*$E6</f>
        <v>950500.00000000012</v>
      </c>
      <c r="D6" s="126"/>
      <c r="E6" s="131">
        <v>38.020000000000003</v>
      </c>
      <c r="F6" s="128"/>
      <c r="G6" s="132">
        <v>25000</v>
      </c>
    </row>
    <row r="7" spans="1:9" s="115" customFormat="1" ht="14" customHeight="1">
      <c r="A7" s="133" t="s">
        <v>199</v>
      </c>
      <c r="B7" s="124"/>
      <c r="C7" s="125">
        <f t="shared" si="0"/>
        <v>1320200</v>
      </c>
      <c r="D7" s="126"/>
      <c r="E7" s="135">
        <v>37.72</v>
      </c>
      <c r="F7" s="128"/>
      <c r="G7" s="136">
        <v>35000</v>
      </c>
    </row>
    <row r="8" spans="1:9" s="115" customFormat="1" ht="14" customHeight="1">
      <c r="A8" s="133" t="s">
        <v>200</v>
      </c>
      <c r="B8" s="124"/>
      <c r="C8" s="125">
        <f t="shared" si="0"/>
        <v>1130700</v>
      </c>
      <c r="D8" s="126"/>
      <c r="E8" s="135">
        <v>37.69</v>
      </c>
      <c r="F8" s="128"/>
      <c r="G8" s="136">
        <v>30000</v>
      </c>
    </row>
    <row r="9" spans="1:9" s="115" customFormat="1" ht="14" customHeight="1">
      <c r="A9" s="133" t="s">
        <v>205</v>
      </c>
      <c r="B9" s="124"/>
      <c r="C9" s="125">
        <f t="shared" si="0"/>
        <v>950250</v>
      </c>
      <c r="D9" s="126"/>
      <c r="E9" s="135">
        <v>38.01</v>
      </c>
      <c r="F9" s="128"/>
      <c r="G9" s="136">
        <v>25000</v>
      </c>
    </row>
    <row r="10" spans="1:9" s="115" customFormat="1" ht="14" customHeight="1">
      <c r="A10" s="133" t="s">
        <v>206</v>
      </c>
      <c r="B10" s="124"/>
      <c r="C10" s="125">
        <f t="shared" si="0"/>
        <v>370000</v>
      </c>
      <c r="D10" s="126"/>
      <c r="E10" s="135">
        <v>37</v>
      </c>
      <c r="F10" s="128"/>
      <c r="G10" s="136">
        <v>10000</v>
      </c>
    </row>
    <row r="11" spans="1:9" s="115" customFormat="1" ht="14" customHeight="1">
      <c r="A11" s="133"/>
      <c r="B11" s="124"/>
      <c r="C11" s="134"/>
      <c r="D11" s="126"/>
      <c r="E11" s="135">
        <f>IFERROR(C11/G11,0)</f>
        <v>0</v>
      </c>
      <c r="F11" s="128"/>
      <c r="G11" s="136"/>
      <c r="I11" s="137"/>
    </row>
    <row r="12" spans="1:9" s="115" customFormat="1" ht="14" customHeight="1">
      <c r="A12" s="490" t="s">
        <v>55</v>
      </c>
      <c r="B12" s="508"/>
      <c r="C12" s="138">
        <f>SUM(C5:C11)</f>
        <v>4967090</v>
      </c>
      <c r="D12" s="139"/>
      <c r="E12" s="365">
        <f>IFERROR(C12/G12,0)</f>
        <v>37.772547528517109</v>
      </c>
      <c r="F12" s="140"/>
      <c r="G12" s="141">
        <f>SUM(G5:G11)</f>
        <v>131500</v>
      </c>
    </row>
    <row r="13" spans="1:9" s="144" customFormat="1" ht="17" customHeight="1">
      <c r="A13" s="480" t="s">
        <v>111</v>
      </c>
      <c r="B13" s="481"/>
      <c r="C13" s="481"/>
      <c r="D13" s="482"/>
      <c r="E13" s="483"/>
      <c r="F13" s="142">
        <f>E12</f>
        <v>37.772547528517109</v>
      </c>
      <c r="G13" s="143"/>
    </row>
    <row r="14" spans="1:9" s="144" customFormat="1" ht="14" customHeight="1">
      <c r="A14" s="145"/>
      <c r="B14" s="146"/>
      <c r="C14" s="146"/>
      <c r="D14" s="146"/>
      <c r="E14" s="146"/>
      <c r="F14" s="146"/>
      <c r="G14" s="147"/>
    </row>
    <row r="15" spans="1:9" s="115" customFormat="1" ht="20.25" customHeight="1">
      <c r="A15" s="498" t="s">
        <v>135</v>
      </c>
      <c r="B15" s="499"/>
      <c r="C15" s="500"/>
      <c r="D15" s="482"/>
      <c r="E15" s="482"/>
      <c r="F15" s="482"/>
      <c r="G15" s="501"/>
    </row>
    <row r="16" spans="1:9" s="122" customFormat="1" ht="23" customHeight="1">
      <c r="A16" s="116" t="s">
        <v>47</v>
      </c>
      <c r="B16" s="117"/>
      <c r="C16" s="492" t="s">
        <v>132</v>
      </c>
      <c r="D16" s="493"/>
      <c r="E16" s="494"/>
      <c r="F16" s="119"/>
      <c r="G16" s="148" t="s">
        <v>46</v>
      </c>
    </row>
    <row r="17" spans="1:14" s="115" customFormat="1" ht="14" customHeight="1">
      <c r="A17" s="123" t="s">
        <v>203</v>
      </c>
      <c r="B17" s="124"/>
      <c r="C17" s="502" t="s">
        <v>202</v>
      </c>
      <c r="D17" s="503"/>
      <c r="E17" s="504"/>
      <c r="F17" s="128"/>
      <c r="G17" s="149">
        <v>850</v>
      </c>
    </row>
    <row r="18" spans="1:14" s="115" customFormat="1" ht="14" customHeight="1">
      <c r="A18" s="133" t="s">
        <v>204</v>
      </c>
      <c r="B18" s="124"/>
      <c r="C18" s="505" t="s">
        <v>201</v>
      </c>
      <c r="D18" s="506"/>
      <c r="E18" s="507"/>
      <c r="F18" s="128"/>
      <c r="G18" s="150">
        <v>50</v>
      </c>
    </row>
    <row r="19" spans="1:14" s="115" customFormat="1" ht="14" customHeight="1">
      <c r="A19" s="133" t="s">
        <v>204</v>
      </c>
      <c r="B19" s="124"/>
      <c r="C19" s="349" t="s">
        <v>208</v>
      </c>
      <c r="D19" s="350"/>
      <c r="E19" s="351"/>
      <c r="F19" s="128"/>
      <c r="G19" s="150">
        <v>150</v>
      </c>
    </row>
    <row r="20" spans="1:14" s="115" customFormat="1" ht="14" customHeight="1">
      <c r="A20" s="490" t="s">
        <v>56</v>
      </c>
      <c r="B20" s="491"/>
      <c r="C20" s="491"/>
      <c r="D20" s="491"/>
      <c r="E20" s="491"/>
      <c r="F20" s="491"/>
      <c r="G20" s="151">
        <f>SUM(G17:G19)</f>
        <v>1050</v>
      </c>
    </row>
    <row r="21" spans="1:14" s="115" customFormat="1" ht="28" customHeight="1">
      <c r="A21" s="152"/>
      <c r="B21" s="153"/>
      <c r="C21" s="154"/>
      <c r="D21" s="154"/>
      <c r="E21" s="154"/>
      <c r="F21" s="154"/>
      <c r="G21" s="155"/>
    </row>
    <row r="22" spans="1:14" s="115" customFormat="1" ht="20.25" customHeight="1">
      <c r="A22" s="498" t="s">
        <v>95</v>
      </c>
      <c r="B22" s="482"/>
      <c r="C22" s="482"/>
      <c r="D22" s="482"/>
      <c r="E22" s="482"/>
      <c r="F22" s="482"/>
      <c r="G22" s="501"/>
    </row>
    <row r="23" spans="1:14" s="115" customFormat="1" ht="14" customHeight="1">
      <c r="A23" s="484" t="s">
        <v>70</v>
      </c>
      <c r="B23" s="485"/>
      <c r="C23" s="485"/>
      <c r="D23" s="485"/>
      <c r="E23" s="485"/>
      <c r="F23" s="486"/>
      <c r="G23" s="156">
        <f>0.125*'1.financier interm.'!D37</f>
        <v>17737</v>
      </c>
    </row>
    <row r="24" spans="1:14" s="115" customFormat="1" ht="14" customHeight="1">
      <c r="A24" s="487" t="s">
        <v>71</v>
      </c>
      <c r="B24" s="488"/>
      <c r="C24" s="488"/>
      <c r="D24" s="488"/>
      <c r="E24" s="488"/>
      <c r="F24" s="489"/>
      <c r="G24" s="157">
        <v>1820</v>
      </c>
    </row>
    <row r="25" spans="1:14" s="137" customFormat="1" ht="14" customHeight="1">
      <c r="A25" s="544" t="s">
        <v>57</v>
      </c>
      <c r="B25" s="545"/>
      <c r="C25" s="545"/>
      <c r="D25" s="545"/>
      <c r="E25" s="545"/>
      <c r="F25" s="545"/>
      <c r="G25" s="141">
        <f>SUM(G23:G24)</f>
        <v>19557</v>
      </c>
    </row>
    <row r="26" spans="1:14" s="115" customFormat="1" ht="14" customHeight="1">
      <c r="A26" s="510" t="s">
        <v>96</v>
      </c>
      <c r="B26" s="511"/>
      <c r="C26" s="511"/>
      <c r="D26" s="511"/>
      <c r="E26" s="511"/>
      <c r="F26" s="512"/>
      <c r="G26" s="158">
        <f>G12+G20+G25</f>
        <v>152107</v>
      </c>
    </row>
    <row r="27" spans="1:14" s="115" customFormat="1" ht="12" customHeight="1">
      <c r="A27" s="159"/>
      <c r="B27" s="160"/>
      <c r="C27" s="160"/>
      <c r="D27" s="160"/>
      <c r="E27" s="160"/>
      <c r="F27" s="160"/>
      <c r="G27" s="161"/>
    </row>
    <row r="28" spans="1:14" s="114" customFormat="1" ht="18" customHeight="1">
      <c r="A28" s="495" t="s">
        <v>59</v>
      </c>
      <c r="B28" s="496"/>
      <c r="C28" s="496"/>
      <c r="D28" s="496"/>
      <c r="E28" s="496"/>
      <c r="F28" s="496"/>
      <c r="G28" s="497"/>
    </row>
    <row r="29" spans="1:14" s="163" customFormat="1" ht="14" customHeight="1">
      <c r="A29" s="513" t="s">
        <v>72</v>
      </c>
      <c r="B29" s="514"/>
      <c r="C29" s="514"/>
      <c r="D29" s="514"/>
      <c r="E29" s="514"/>
      <c r="F29" s="515"/>
      <c r="G29" s="162">
        <f>'1.financier interm.'!F51:F51</f>
        <v>154796</v>
      </c>
      <c r="N29" s="164"/>
    </row>
    <row r="30" spans="1:14" s="163" customFormat="1" ht="14" customHeight="1">
      <c r="A30" s="513" t="s">
        <v>58</v>
      </c>
      <c r="B30" s="514"/>
      <c r="C30" s="514"/>
      <c r="D30" s="514"/>
      <c r="E30" s="514"/>
      <c r="F30" s="546"/>
      <c r="G30" s="162">
        <f>G26</f>
        <v>152107</v>
      </c>
    </row>
    <row r="31" spans="1:14" s="163" customFormat="1" ht="14" customHeight="1">
      <c r="A31" s="516" t="s">
        <v>73</v>
      </c>
      <c r="B31" s="517"/>
      <c r="C31" s="517"/>
      <c r="D31" s="517"/>
      <c r="E31" s="518"/>
      <c r="F31" s="519"/>
      <c r="G31" s="165">
        <f>G29-G30</f>
        <v>2689</v>
      </c>
    </row>
    <row r="32" spans="1:14" s="163" customFormat="1" ht="12" customHeight="1">
      <c r="A32" s="482"/>
      <c r="B32" s="482"/>
      <c r="C32" s="482"/>
      <c r="D32" s="482"/>
      <c r="E32" s="482"/>
      <c r="F32" s="482"/>
      <c r="G32" s="482"/>
    </row>
    <row r="33" spans="1:8" s="114" customFormat="1" ht="18" customHeight="1">
      <c r="A33" s="495" t="s">
        <v>133</v>
      </c>
      <c r="B33" s="496"/>
      <c r="C33" s="496"/>
      <c r="D33" s="496"/>
      <c r="E33" s="496"/>
      <c r="F33" s="496"/>
      <c r="G33" s="497"/>
    </row>
    <row r="34" spans="1:8" s="172" customFormat="1" ht="14" customHeight="1">
      <c r="A34" s="166" t="s">
        <v>54</v>
      </c>
      <c r="B34" s="364">
        <v>44256</v>
      </c>
      <c r="C34" s="167" t="s">
        <v>11</v>
      </c>
      <c r="D34" s="168" t="s">
        <v>148</v>
      </c>
      <c r="E34" s="169" t="s">
        <v>9</v>
      </c>
      <c r="F34" s="170" t="s">
        <v>38</v>
      </c>
      <c r="G34" s="171" t="s">
        <v>0</v>
      </c>
    </row>
    <row r="35" spans="1:8" s="163" customFormat="1" ht="14" customHeight="1">
      <c r="A35" s="520" t="s">
        <v>97</v>
      </c>
      <c r="B35" s="485"/>
      <c r="C35" s="485"/>
      <c r="D35" s="521"/>
      <c r="E35" s="173">
        <v>36.75</v>
      </c>
      <c r="F35" s="174">
        <v>54250</v>
      </c>
      <c r="G35" s="175">
        <f>F35/E35</f>
        <v>1476.1904761904761</v>
      </c>
    </row>
    <row r="36" spans="1:8" s="163" customFormat="1" ht="14" customHeight="1">
      <c r="A36" s="522" t="s">
        <v>98</v>
      </c>
      <c r="B36" s="523"/>
      <c r="C36" s="523"/>
      <c r="D36" s="524"/>
      <c r="E36" s="176">
        <f>IFERROR(F36/G36,0)</f>
        <v>37.772547528517109</v>
      </c>
      <c r="F36" s="177">
        <f>C12</f>
        <v>4967090</v>
      </c>
      <c r="G36" s="162">
        <f>G12</f>
        <v>131500</v>
      </c>
    </row>
    <row r="37" spans="1:8" s="163" customFormat="1" ht="14" customHeight="1">
      <c r="A37" s="522" t="s">
        <v>128</v>
      </c>
      <c r="B37" s="523"/>
      <c r="C37" s="523"/>
      <c r="D37" s="524"/>
      <c r="E37" s="176">
        <f>E36</f>
        <v>37.772547528517109</v>
      </c>
      <c r="F37" s="178">
        <v>110000</v>
      </c>
      <c r="G37" s="162">
        <f>IFERROR(F37/E37,0)</f>
        <v>2912.1678890456988</v>
      </c>
    </row>
    <row r="38" spans="1:8" s="163" customFormat="1" ht="14" customHeight="1">
      <c r="A38" s="522" t="s">
        <v>129</v>
      </c>
      <c r="B38" s="523"/>
      <c r="C38" s="523"/>
      <c r="D38" s="524"/>
      <c r="E38" s="179">
        <f>E36</f>
        <v>37.772547528517109</v>
      </c>
      <c r="F38" s="174">
        <v>0</v>
      </c>
      <c r="G38" s="180">
        <f>IFERROR(F38/E38,0)</f>
        <v>0</v>
      </c>
      <c r="H38" s="181"/>
    </row>
    <row r="39" spans="1:8" s="172" customFormat="1" ht="14" customHeight="1">
      <c r="A39" s="525" t="s">
        <v>134</v>
      </c>
      <c r="B39" s="526"/>
      <c r="C39" s="526"/>
      <c r="D39" s="527"/>
      <c r="E39" s="188">
        <f>IFERROR(F39/G39,0)</f>
        <v>37.76143932954254</v>
      </c>
      <c r="F39" s="182">
        <f>SUM(F35:F38)</f>
        <v>5131340</v>
      </c>
      <c r="G39" s="183">
        <f>SUM(G35:G38)</f>
        <v>135888.35836523617</v>
      </c>
    </row>
    <row r="40" spans="1:8" s="163" customFormat="1" ht="14" customHeight="1">
      <c r="A40" s="528" t="s">
        <v>60</v>
      </c>
      <c r="B40" s="529"/>
      <c r="C40" s="529"/>
      <c r="D40" s="530"/>
      <c r="E40" s="184"/>
      <c r="F40" s="185"/>
      <c r="G40" s="186"/>
    </row>
    <row r="41" spans="1:8" s="163" customFormat="1" ht="14" customHeight="1">
      <c r="A41" s="534" t="s">
        <v>100</v>
      </c>
      <c r="B41" s="535"/>
      <c r="C41" s="535"/>
      <c r="D41" s="536"/>
      <c r="E41" s="179">
        <f>IFERROR(F41/G41,0)</f>
        <v>37.76143932954254</v>
      </c>
      <c r="F41" s="187">
        <f>'2.comp.budgétaire.interm.'!D56</f>
        <v>4690077.5112960199</v>
      </c>
      <c r="G41" s="180">
        <f>'2.comp.budgétaire.interm.'!E56</f>
        <v>124202.82686700326</v>
      </c>
    </row>
    <row r="42" spans="1:8" s="163" customFormat="1" ht="14" customHeight="1">
      <c r="A42" s="534" t="s">
        <v>216</v>
      </c>
      <c r="B42" s="488"/>
      <c r="C42" s="488"/>
      <c r="D42" s="537"/>
      <c r="E42" s="179">
        <f>E41</f>
        <v>37.76143932954254</v>
      </c>
      <c r="F42" s="187">
        <f>IFERROR(G42*E42,0)</f>
        <v>39649.511296019664</v>
      </c>
      <c r="G42" s="180">
        <f>'2.comp.budgétaire.interm.'!F56</f>
        <v>1050</v>
      </c>
    </row>
    <row r="43" spans="1:8" s="172" customFormat="1" ht="18" customHeight="1">
      <c r="A43" s="525" t="s">
        <v>101</v>
      </c>
      <c r="B43" s="526"/>
      <c r="C43" s="526"/>
      <c r="D43" s="527"/>
      <c r="E43" s="368">
        <f>IFERROR(F43/G43,0)</f>
        <v>37.76143932954254</v>
      </c>
      <c r="F43" s="182">
        <f>F41-F42</f>
        <v>4650428</v>
      </c>
      <c r="G43" s="183">
        <f>G41-G42</f>
        <v>123152.82686700326</v>
      </c>
    </row>
    <row r="44" spans="1:8" s="163" customFormat="1" ht="13" customHeight="1">
      <c r="A44" s="189"/>
      <c r="B44" s="190"/>
      <c r="C44" s="190"/>
      <c r="D44" s="191" t="s">
        <v>99</v>
      </c>
      <c r="E44" s="367"/>
      <c r="F44" s="192"/>
      <c r="G44" s="193"/>
    </row>
    <row r="45" spans="1:8" s="163" customFormat="1" ht="14" customHeight="1">
      <c r="A45" s="538" t="s">
        <v>102</v>
      </c>
      <c r="B45" s="539"/>
      <c r="C45" s="539"/>
      <c r="D45" s="540"/>
      <c r="E45" s="369">
        <f>IFERROR(F45/G45,0)</f>
        <v>37.761439329542526</v>
      </c>
      <c r="F45" s="182">
        <f>F39-F43</f>
        <v>480912</v>
      </c>
      <c r="G45" s="183">
        <f>G39-G43</f>
        <v>12735.531498232915</v>
      </c>
      <c r="H45" s="366"/>
    </row>
    <row r="46" spans="1:8" s="163" customFormat="1" ht="14" customHeight="1">
      <c r="A46" s="541" t="s">
        <v>103</v>
      </c>
      <c r="B46" s="514"/>
      <c r="C46" s="514"/>
      <c r="D46" s="542"/>
      <c r="E46" s="363">
        <f>E10</f>
        <v>37</v>
      </c>
      <c r="F46" s="177">
        <f>F45</f>
        <v>480912</v>
      </c>
      <c r="G46" s="162">
        <f>IFERROR(F46/E46,0)</f>
        <v>12997.621621621622</v>
      </c>
      <c r="H46" s="366"/>
    </row>
    <row r="47" spans="1:8" s="163" customFormat="1" ht="14" customHeight="1">
      <c r="A47" s="543" t="s">
        <v>61</v>
      </c>
      <c r="B47" s="491"/>
      <c r="C47" s="491"/>
      <c r="D47" s="508"/>
      <c r="E47" s="194"/>
      <c r="F47" s="371"/>
      <c r="G47" s="195">
        <f>G45-G46</f>
        <v>-262.09012338870707</v>
      </c>
    </row>
    <row r="48" spans="1:8" s="163" customFormat="1" ht="14" customHeight="1">
      <c r="A48" s="531" t="s">
        <v>104</v>
      </c>
      <c r="B48" s="532"/>
      <c r="C48" s="532"/>
      <c r="D48" s="532"/>
      <c r="E48" s="533"/>
      <c r="F48" s="342">
        <f>F45</f>
        <v>480912</v>
      </c>
      <c r="G48" s="196">
        <f>IF(E46=0,G45,IF(G46&lt;G45,G46, G45))</f>
        <v>12735.531498232915</v>
      </c>
    </row>
    <row r="49" spans="1:7" s="163" customFormat="1" ht="24" customHeight="1">
      <c r="A49" s="509" t="s">
        <v>112</v>
      </c>
      <c r="B49" s="509"/>
      <c r="C49" s="509"/>
      <c r="D49" s="509"/>
      <c r="E49" s="509"/>
      <c r="F49" s="509"/>
      <c r="G49" s="509"/>
    </row>
    <row r="53" spans="1:7" ht="3" customHeight="1"/>
    <row r="55" spans="1:7" ht="2" customHeight="1"/>
  </sheetData>
  <mergeCells count="35">
    <mergeCell ref="A46:D46"/>
    <mergeCell ref="A47:D47"/>
    <mergeCell ref="A25:F25"/>
    <mergeCell ref="A30:F30"/>
    <mergeCell ref="A32:G32"/>
    <mergeCell ref="A37:D37"/>
    <mergeCell ref="A49:G49"/>
    <mergeCell ref="A26:F26"/>
    <mergeCell ref="A28:G28"/>
    <mergeCell ref="A29:F29"/>
    <mergeCell ref="A33:G33"/>
    <mergeCell ref="A31:F31"/>
    <mergeCell ref="A35:D35"/>
    <mergeCell ref="A36:D36"/>
    <mergeCell ref="A38:D38"/>
    <mergeCell ref="A39:D39"/>
    <mergeCell ref="A40:D40"/>
    <mergeCell ref="A48:E48"/>
    <mergeCell ref="A43:D43"/>
    <mergeCell ref="A41:D41"/>
    <mergeCell ref="A42:D42"/>
    <mergeCell ref="A45:D45"/>
    <mergeCell ref="D1:E1"/>
    <mergeCell ref="A13:E13"/>
    <mergeCell ref="A23:F23"/>
    <mergeCell ref="A24:F24"/>
    <mergeCell ref="A20:F20"/>
    <mergeCell ref="C16:E16"/>
    <mergeCell ref="A2:G2"/>
    <mergeCell ref="A3:G3"/>
    <mergeCell ref="A15:G15"/>
    <mergeCell ref="C17:E17"/>
    <mergeCell ref="C18:E18"/>
    <mergeCell ref="A22:G22"/>
    <mergeCell ref="A12:B12"/>
  </mergeCells>
  <phoneticPr fontId="3" type="noConversion"/>
  <conditionalFormatting sqref="E6:E11">
    <cfRule type="cellIs" dxfId="2" priority="4" operator="equal">
      <formula>0</formula>
    </cfRule>
  </conditionalFormatting>
  <conditionalFormatting sqref="E5">
    <cfRule type="cellIs" dxfId="1" priority="3" operator="equal">
      <formula>0</formula>
    </cfRule>
  </conditionalFormatting>
  <conditionalFormatting sqref="E12">
    <cfRule type="cellIs" dxfId="0" priority="2" operator="equal">
      <formula>0</formula>
    </cfRule>
  </conditionalFormatting>
  <dataValidations disablePrompts="1" xWindow="833" yWindow="541" count="2">
    <dataValidation allowBlank="1" showInputMessage="1" showErrorMessage="1" prompt="Si l'ajustement au taux dernier envoi n'est pas avantageux, le solde sans calcul d'écart de change s'affiche automatiquement." sqref="G48" xr:uid="{00000000-0002-0000-0200-000000000000}"/>
    <dataValidation allowBlank="1" showInputMessage="1" showErrorMessage="1" prompt="Devrait correspondre à 12.5% du total des montants nets reçus pas la FGC (3b)" sqref="G23" xr:uid="{00000000-0002-0000-0200-000001000000}"/>
  </dataValidations>
  <printOptions horizontalCentered="1"/>
  <pageMargins left="1" right="1" top="1" bottom="1" header="0.5" footer="0.5"/>
  <pageSetup paperSize="9" scale="73" orientation="portrait" horizontalDpi="4294967292" verticalDpi="4294967292"/>
  <headerFooter>
    <oddFooter>&amp;L&amp;"Calibri,Normal"&amp;8&amp;KA6A6A6FGC-Rapport financier intermédiare de projets  de développement&amp;R&amp;"Calibri,Normal"&amp;8&amp;K00-034 11.&amp;KA6A6A62021</oddFooter>
  </headerFooter>
  <ignoredErrors>
    <ignoredError sqref="C12 E11 G12 G25 G20 G38:G39 F39 D1 G46" emptyCellReference="1"/>
    <ignoredError sqref="E42 E38" formula="1"/>
  </ignoredErrors>
  <drawing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S51"/>
  <sheetViews>
    <sheetView showGridLines="0" zoomScaleNormal="100" zoomScaleSheetLayoutView="106" zoomScalePageLayoutView="125" workbookViewId="0">
      <selection activeCell="A3" sqref="A3"/>
    </sheetView>
  </sheetViews>
  <sheetFormatPr baseColWidth="10" defaultColWidth="10.83203125" defaultRowHeight="11"/>
  <cols>
    <col min="1" max="1" width="23" style="80" customWidth="1"/>
    <col min="2" max="2" width="9.33203125" style="80" customWidth="1"/>
    <col min="3" max="3" width="6" style="80" customWidth="1"/>
    <col min="4" max="4" width="16" style="80" customWidth="1"/>
    <col min="5" max="5" width="6.1640625" style="80" customWidth="1"/>
    <col min="6" max="6" width="7" style="80" customWidth="1"/>
    <col min="7" max="7" width="13.6640625" style="80" customWidth="1"/>
    <col min="8" max="8" width="1.33203125" style="80" customWidth="1"/>
    <col min="9" max="11" width="10.83203125" style="80"/>
    <col min="12" max="12" width="2.83203125" style="80" customWidth="1"/>
    <col min="13" max="13" width="10.83203125" style="80"/>
    <col min="14" max="14" width="6.6640625" style="80" customWidth="1"/>
    <col min="15" max="15" width="10.83203125" style="80" hidden="1" customWidth="1"/>
    <col min="16" max="16384" width="10.83203125" style="80"/>
  </cols>
  <sheetData>
    <row r="1" spans="1:19" s="75" customFormat="1" ht="22" customHeight="1">
      <c r="A1" s="71" t="s">
        <v>30</v>
      </c>
      <c r="B1" s="72" t="str">
        <f>'1.financier interm.'!G2</f>
        <v>21-85</v>
      </c>
      <c r="C1" s="71" t="s">
        <v>31</v>
      </c>
      <c r="D1" s="547" t="str">
        <f>'1.financier interm.'!B2</f>
        <v>La Terre est ronde</v>
      </c>
      <c r="E1" s="548"/>
      <c r="F1" s="73" t="s">
        <v>15</v>
      </c>
      <c r="G1" s="74" t="str">
        <f>'1.financier interm.'!B3</f>
        <v>Nicaragua</v>
      </c>
    </row>
    <row r="2" spans="1:19" ht="13" customHeight="1">
      <c r="A2" s="76"/>
      <c r="B2" s="76"/>
      <c r="C2" s="76"/>
      <c r="D2" s="77"/>
      <c r="E2" s="77"/>
      <c r="F2" s="78"/>
      <c r="G2" s="79"/>
    </row>
    <row r="3" spans="1:19" s="85" customFormat="1">
      <c r="A3" s="81" t="s">
        <v>105</v>
      </c>
      <c r="B3" s="82"/>
      <c r="C3" s="82"/>
      <c r="D3" s="82"/>
      <c r="E3" s="82"/>
      <c r="F3" s="82"/>
      <c r="G3" s="83"/>
      <c r="H3" s="84"/>
    </row>
    <row r="4" spans="1:19" s="85" customFormat="1" ht="15" customHeight="1">
      <c r="A4" s="86" t="s">
        <v>77</v>
      </c>
      <c r="B4" s="564" t="s">
        <v>75</v>
      </c>
      <c r="C4" s="565"/>
      <c r="D4" s="559" t="s">
        <v>76</v>
      </c>
      <c r="E4" s="559"/>
      <c r="F4" s="559"/>
      <c r="G4" s="560"/>
      <c r="H4" s="84"/>
    </row>
    <row r="5" spans="1:19" s="85" customFormat="1" ht="17" customHeight="1">
      <c r="A5" s="87" t="s">
        <v>214</v>
      </c>
      <c r="B5" s="566">
        <v>35000</v>
      </c>
      <c r="C5" s="567"/>
      <c r="D5" s="561"/>
      <c r="E5" s="562"/>
      <c r="F5" s="562"/>
      <c r="G5" s="563"/>
      <c r="H5" s="84"/>
    </row>
    <row r="6" spans="1:19" s="85" customFormat="1" ht="15" customHeight="1">
      <c r="A6" s="87"/>
      <c r="B6" s="566"/>
      <c r="C6" s="567"/>
      <c r="D6" s="561"/>
      <c r="E6" s="562"/>
      <c r="F6" s="562"/>
      <c r="G6" s="563"/>
      <c r="H6" s="84"/>
    </row>
    <row r="7" spans="1:19" s="85" customFormat="1" ht="15" customHeight="1">
      <c r="A7" s="87"/>
      <c r="B7" s="566"/>
      <c r="C7" s="567"/>
      <c r="D7" s="561"/>
      <c r="E7" s="562"/>
      <c r="F7" s="562"/>
      <c r="G7" s="563"/>
      <c r="H7" s="84"/>
    </row>
    <row r="8" spans="1:19" s="85" customFormat="1" ht="15" customHeight="1">
      <c r="A8" s="87"/>
      <c r="B8" s="566"/>
      <c r="C8" s="567"/>
      <c r="D8" s="561"/>
      <c r="E8" s="562"/>
      <c r="F8" s="562"/>
      <c r="G8" s="563"/>
      <c r="H8" s="84"/>
    </row>
    <row r="9" spans="1:19" s="85" customFormat="1" ht="15" customHeight="1">
      <c r="A9" s="88"/>
      <c r="B9" s="568"/>
      <c r="C9" s="569"/>
      <c r="D9" s="549"/>
      <c r="E9" s="550"/>
      <c r="F9" s="550"/>
      <c r="G9" s="551"/>
      <c r="H9" s="84"/>
    </row>
    <row r="10" spans="1:19" ht="13" customHeight="1">
      <c r="A10" s="554"/>
      <c r="B10" s="555"/>
      <c r="C10" s="89"/>
      <c r="D10" s="89"/>
      <c r="E10" s="89"/>
      <c r="F10" s="89"/>
      <c r="G10" s="90"/>
      <c r="H10" s="91"/>
      <c r="I10" s="91"/>
      <c r="J10" s="91"/>
      <c r="K10" s="91"/>
      <c r="L10" s="91"/>
      <c r="M10" s="91"/>
      <c r="N10" s="91"/>
      <c r="O10" s="91"/>
      <c r="P10" s="91"/>
      <c r="Q10" s="91"/>
      <c r="R10" s="91"/>
      <c r="S10" s="91"/>
    </row>
    <row r="11" spans="1:19" s="85" customFormat="1">
      <c r="A11" s="81" t="s">
        <v>74</v>
      </c>
      <c r="B11" s="82"/>
      <c r="C11" s="82"/>
      <c r="D11" s="82"/>
      <c r="E11" s="82"/>
      <c r="F11" s="82"/>
      <c r="G11" s="83"/>
      <c r="H11" s="84"/>
    </row>
    <row r="12" spans="1:19" ht="74" customHeight="1">
      <c r="A12" s="556"/>
      <c r="B12" s="557"/>
      <c r="C12" s="557"/>
      <c r="D12" s="557"/>
      <c r="E12" s="557"/>
      <c r="F12" s="557"/>
      <c r="G12" s="558"/>
    </row>
    <row r="13" spans="1:19">
      <c r="A13" s="92"/>
      <c r="B13" s="92"/>
      <c r="C13" s="92"/>
      <c r="D13" s="92"/>
      <c r="E13" s="92"/>
      <c r="F13" s="92"/>
      <c r="G13" s="92"/>
    </row>
    <row r="14" spans="1:19" s="79" customFormat="1">
      <c r="A14" s="93" t="s">
        <v>25</v>
      </c>
      <c r="B14" s="552" t="s">
        <v>106</v>
      </c>
      <c r="C14" s="552"/>
      <c r="D14" s="552"/>
      <c r="E14" s="552"/>
      <c r="F14" s="552"/>
      <c r="G14" s="553"/>
    </row>
    <row r="15" spans="1:19">
      <c r="A15" s="94"/>
      <c r="B15" s="95"/>
      <c r="C15" s="95"/>
      <c r="D15" s="95"/>
      <c r="E15" s="95"/>
      <c r="F15" s="95"/>
      <c r="G15" s="96"/>
      <c r="H15" s="95"/>
      <c r="I15" s="95"/>
    </row>
    <row r="16" spans="1:19">
      <c r="A16" s="94"/>
      <c r="B16" s="95"/>
      <c r="C16" s="95"/>
      <c r="D16" s="95"/>
      <c r="E16" s="95"/>
      <c r="F16" s="95"/>
      <c r="G16" s="96"/>
      <c r="H16" s="95"/>
      <c r="I16" s="95"/>
    </row>
    <row r="17" spans="1:9">
      <c r="A17" s="97"/>
      <c r="B17" s="95"/>
      <c r="C17" s="98"/>
      <c r="D17" s="98" t="s">
        <v>26</v>
      </c>
      <c r="E17" s="99"/>
      <c r="F17" s="100"/>
      <c r="G17" s="101"/>
      <c r="H17" s="95"/>
      <c r="I17" s="95"/>
    </row>
    <row r="18" spans="1:9" ht="27" customHeight="1">
      <c r="A18" s="102"/>
      <c r="B18" s="103"/>
      <c r="C18" s="103"/>
      <c r="D18" s="103"/>
      <c r="E18" s="104"/>
      <c r="F18" s="103"/>
      <c r="G18" s="105"/>
      <c r="H18" s="95"/>
      <c r="I18" s="95"/>
    </row>
    <row r="19" spans="1:9">
      <c r="A19" s="94"/>
      <c r="B19" s="95"/>
      <c r="C19" s="95"/>
      <c r="D19" s="95"/>
      <c r="E19" s="95"/>
      <c r="F19" s="95"/>
      <c r="G19" s="96"/>
      <c r="H19" s="95"/>
      <c r="I19" s="95"/>
    </row>
    <row r="20" spans="1:9">
      <c r="A20" s="94"/>
      <c r="B20" s="95"/>
      <c r="C20" s="95"/>
      <c r="D20" s="95"/>
      <c r="E20" s="95"/>
      <c r="F20" s="95"/>
      <c r="G20" s="96"/>
      <c r="H20" s="95"/>
      <c r="I20" s="95"/>
    </row>
    <row r="21" spans="1:9">
      <c r="A21" s="94"/>
      <c r="B21" s="95"/>
      <c r="C21" s="95"/>
      <c r="D21" s="95"/>
      <c r="E21" s="95"/>
      <c r="F21" s="95"/>
      <c r="G21" s="96"/>
      <c r="H21" s="95"/>
      <c r="I21" s="95"/>
    </row>
    <row r="22" spans="1:9">
      <c r="A22" s="94"/>
      <c r="B22" s="95"/>
      <c r="C22" s="95"/>
      <c r="D22" s="95"/>
      <c r="E22" s="95"/>
      <c r="F22" s="95"/>
      <c r="G22" s="96"/>
      <c r="H22" s="95"/>
      <c r="I22" s="95"/>
    </row>
    <row r="23" spans="1:9">
      <c r="A23" s="94"/>
      <c r="B23" s="95"/>
      <c r="C23" s="95"/>
      <c r="D23" s="95"/>
      <c r="E23" s="95"/>
      <c r="F23" s="95"/>
      <c r="G23" s="96"/>
      <c r="H23" s="95"/>
      <c r="I23" s="95"/>
    </row>
    <row r="24" spans="1:9">
      <c r="A24" s="94"/>
      <c r="B24" s="95"/>
      <c r="C24" s="95"/>
      <c r="D24" s="95"/>
      <c r="E24" s="95"/>
      <c r="F24" s="95"/>
      <c r="G24" s="96"/>
      <c r="H24" s="95"/>
      <c r="I24" s="95"/>
    </row>
    <row r="25" spans="1:9">
      <c r="A25" s="94"/>
      <c r="B25" s="95"/>
      <c r="C25" s="95"/>
      <c r="D25" s="95"/>
      <c r="E25" s="95"/>
      <c r="F25" s="95"/>
      <c r="G25" s="96"/>
      <c r="H25" s="95"/>
      <c r="I25" s="95"/>
    </row>
    <row r="26" spans="1:9">
      <c r="A26" s="94"/>
      <c r="B26" s="95"/>
      <c r="C26" s="95"/>
      <c r="D26" s="95"/>
      <c r="E26" s="95"/>
      <c r="F26" s="95"/>
      <c r="G26" s="96"/>
      <c r="H26" s="95"/>
      <c r="I26" s="95"/>
    </row>
    <row r="27" spans="1:9">
      <c r="A27" s="106"/>
      <c r="B27" s="107"/>
      <c r="C27" s="107"/>
      <c r="D27" s="107"/>
      <c r="E27" s="107"/>
      <c r="F27" s="107"/>
      <c r="G27" s="108"/>
      <c r="H27" s="95"/>
      <c r="I27" s="95"/>
    </row>
    <row r="28" spans="1:9">
      <c r="A28" s="95"/>
      <c r="B28" s="95"/>
      <c r="C28" s="95"/>
      <c r="D28" s="95"/>
      <c r="E28" s="95"/>
      <c r="F28" s="95"/>
      <c r="G28" s="95"/>
      <c r="H28" s="95"/>
      <c r="I28" s="95"/>
    </row>
    <row r="29" spans="1:9">
      <c r="A29" s="95"/>
      <c r="B29" s="95"/>
      <c r="C29" s="95"/>
      <c r="D29" s="95"/>
      <c r="E29" s="95"/>
      <c r="F29" s="95"/>
      <c r="G29" s="95"/>
      <c r="H29" s="95"/>
      <c r="I29" s="95"/>
    </row>
    <row r="35" ht="4" customHeight="1"/>
    <row r="42" ht="8" customHeight="1"/>
    <row r="49" ht="3" customHeight="1"/>
    <row r="51" ht="2" customHeight="1"/>
  </sheetData>
  <sheetProtection formatCells="0" insertRows="0"/>
  <mergeCells count="16">
    <mergeCell ref="D1:E1"/>
    <mergeCell ref="D9:G9"/>
    <mergeCell ref="B14:G14"/>
    <mergeCell ref="A10:B10"/>
    <mergeCell ref="A12:G12"/>
    <mergeCell ref="D4:G4"/>
    <mergeCell ref="D5:G5"/>
    <mergeCell ref="D6:G6"/>
    <mergeCell ref="D7:G7"/>
    <mergeCell ref="D8:G8"/>
    <mergeCell ref="B4:C4"/>
    <mergeCell ref="B5:C5"/>
    <mergeCell ref="B6:C6"/>
    <mergeCell ref="B9:C9"/>
    <mergeCell ref="B7:C7"/>
    <mergeCell ref="B8:C8"/>
  </mergeCells>
  <phoneticPr fontId="3" type="noConversion"/>
  <printOptions horizontalCentered="1"/>
  <pageMargins left="0.39000000000000007" right="0.39000000000000007" top="0.90999999999999992" bottom="0.51" header="0.55000000000000004" footer="0.08"/>
  <pageSetup paperSize="9" fitToHeight="2" orientation="portrait" horizontalDpi="4294967292" verticalDpi="4294967292"/>
  <headerFooter>
    <oddHeader>&amp;R&amp;"Calibri,Normal"&amp;8&amp;K808080Intermédiaire onglet 4</oddHeader>
    <oddFooter>&amp;L&amp;"Calibri,Normal"&amp;8&amp;KA6A6A6FGC-Rapport financier intermédiare de projets  de développement&amp;R&amp;"Calibri,Normal"&amp;8&amp;K00-034 11.&amp;KA6A6A62021</oddFooter>
  </headerFooter>
  <ignoredErrors>
    <ignoredError sqref="G1 B1 D1" emptyCellReference="1"/>
  </ignoredErrors>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4</vt:i4>
      </vt:variant>
      <vt:variant>
        <vt:lpstr>Plages nommées</vt:lpstr>
      </vt:variant>
      <vt:variant>
        <vt:i4>5</vt:i4>
      </vt:variant>
    </vt:vector>
  </HeadingPairs>
  <TitlesOfParts>
    <vt:vector size="9" baseType="lpstr">
      <vt:lpstr>1.financier interm.</vt:lpstr>
      <vt:lpstr>2.comp.budgétaire.interm.</vt:lpstr>
      <vt:lpstr>3.financier interm.</vt:lpstr>
      <vt:lpstr>4.financier interm.</vt:lpstr>
      <vt:lpstr>'2.comp.budgétaire.interm.'!Impression_des_titres</vt:lpstr>
      <vt:lpstr>'1.financier interm.'!Zone_d_impression</vt:lpstr>
      <vt:lpstr>'2.comp.budgétaire.interm.'!Zone_d_impression</vt:lpstr>
      <vt:lpstr>'3.financier interm.'!Zone_d_impression</vt:lpstr>
      <vt:lpstr>'4.financier interm.'!Zone_d_impression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Emilie Anderson</dc:creator>
  <cp:lastModifiedBy>Emilie Anderson</cp:lastModifiedBy>
  <cp:lastPrinted>2021-10-29T12:11:06Z</cp:lastPrinted>
  <dcterms:created xsi:type="dcterms:W3CDTF">2020-02-05T08:46:16Z</dcterms:created>
  <dcterms:modified xsi:type="dcterms:W3CDTF">2021-11-14T20:54:14Z</dcterms:modified>
</cp:coreProperties>
</file>