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2"/>
  <workbookPr showInkAnnotation="0" codeName="ThisWorkbook" autoCompressPictures="0"/>
  <mc:AlternateContent xmlns:mc="http://schemas.openxmlformats.org/markup-compatibility/2006">
    <mc:Choice Requires="x15">
      <x15ac:absPath xmlns:x15ac="http://schemas.microsoft.com/office/spreadsheetml/2010/11/ac" url="/Volumes/Partage_Interne/_INSTANCES/_COMMISSION TECHNIQUE/Formulaires CT/Canevas rapports financiers/Canevas rapport financier final/AIDE rapport financier final/"/>
    </mc:Choice>
  </mc:AlternateContent>
  <xr:revisionPtr revIDLastSave="0" documentId="13_ncr:1_{184B9181-E182-3543-857A-84C77243D36F}" xr6:coauthVersionLast="36" xr6:coauthVersionMax="36" xr10:uidLastSave="{00000000-0000-0000-0000-000000000000}"/>
  <bookViews>
    <workbookView xWindow="0" yWindow="460" windowWidth="25600" windowHeight="14640" tabRatio="760" xr2:uid="{00000000-000D-0000-FFFF-FFFF00000000}"/>
  </bookViews>
  <sheets>
    <sheet name="1.financier final" sheetId="1" r:id="rId1"/>
    <sheet name="2.Comp. budgétaire" sheetId="4" r:id="rId2"/>
    <sheet name="3.financier final" sheetId="7" r:id="rId3"/>
    <sheet name="4.financier final" sheetId="2" r:id="rId4"/>
  </sheets>
  <definedNames>
    <definedName name="_xlnm.Print_Titles" localSheetId="1">'2.Comp. budgétaire'!$6:$7</definedName>
    <definedName name="_xlnm.Print_Area" localSheetId="0">'1.financier final'!$A$1:$I$56</definedName>
    <definedName name="_xlnm.Print_Area" localSheetId="1">'2.Comp. budgétaire'!$A$1:$J$63</definedName>
    <definedName name="_xlnm.Print_Area" localSheetId="2">'3.financier final'!$A$1:$I$55</definedName>
    <definedName name="_xlnm.Print_Area" localSheetId="3">'4.financier final'!$A$1:$I$32</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E51" i="7" l="1"/>
  <c r="E58" i="4"/>
  <c r="E54" i="4"/>
  <c r="E51" i="4"/>
  <c r="E50" i="4"/>
  <c r="D47" i="4"/>
  <c r="D46" i="4"/>
  <c r="D45" i="4"/>
  <c r="E44" i="4"/>
  <c r="D43" i="4"/>
  <c r="E37" i="4"/>
  <c r="E38" i="4"/>
  <c r="E39" i="4"/>
  <c r="E40" i="4"/>
  <c r="E36" i="4"/>
  <c r="E33" i="4"/>
  <c r="E29" i="4"/>
  <c r="E30" i="4"/>
  <c r="E28" i="4"/>
  <c r="E17" i="4"/>
  <c r="E18" i="4"/>
  <c r="E19" i="4"/>
  <c r="E20" i="4"/>
  <c r="E21" i="4"/>
  <c r="E22" i="4"/>
  <c r="E23" i="4"/>
  <c r="E24" i="4"/>
  <c r="E25" i="4"/>
  <c r="E16" i="4"/>
  <c r="E10" i="4"/>
  <c r="E11" i="4"/>
  <c r="E12" i="4"/>
  <c r="E13" i="4"/>
  <c r="E9" i="4"/>
  <c r="I4" i="4"/>
  <c r="G40" i="7"/>
  <c r="G28" i="7"/>
  <c r="E6" i="7"/>
  <c r="E7" i="7"/>
  <c r="E8" i="7"/>
  <c r="E9" i="7"/>
  <c r="E10" i="7"/>
  <c r="E11" i="7"/>
  <c r="E5" i="7"/>
  <c r="F55" i="4" l="1"/>
  <c r="E55" i="4"/>
  <c r="F52" i="4"/>
  <c r="E52" i="4"/>
  <c r="E48" i="4"/>
  <c r="F41" i="4"/>
  <c r="E41" i="4"/>
  <c r="F34" i="4"/>
  <c r="E34" i="4"/>
  <c r="F31" i="4"/>
  <c r="E31" i="4"/>
  <c r="F26" i="4"/>
  <c r="E26" i="4"/>
  <c r="F14" i="4"/>
  <c r="E14" i="4"/>
  <c r="F48" i="4"/>
  <c r="D55" i="4" l="1"/>
  <c r="C55" i="4"/>
  <c r="B55" i="4"/>
  <c r="D52" i="4"/>
  <c r="D48" i="4"/>
  <c r="C52" i="4"/>
  <c r="B52" i="4"/>
  <c r="B48" i="4"/>
  <c r="C48" i="4"/>
  <c r="G46" i="4"/>
  <c r="H46" i="4"/>
  <c r="D41" i="4"/>
  <c r="C41" i="4"/>
  <c r="G39" i="4"/>
  <c r="H39" i="4"/>
  <c r="B41" i="4"/>
  <c r="D34" i="4"/>
  <c r="D31" i="4"/>
  <c r="C34" i="4"/>
  <c r="B34" i="4"/>
  <c r="C31" i="4"/>
  <c r="B31" i="4"/>
  <c r="D26" i="4"/>
  <c r="C26" i="4"/>
  <c r="G25" i="4"/>
  <c r="H25" i="4"/>
  <c r="G24" i="4"/>
  <c r="H24" i="4"/>
  <c r="G23" i="4"/>
  <c r="H23" i="4"/>
  <c r="G22" i="4"/>
  <c r="H22" i="4"/>
  <c r="G21" i="4"/>
  <c r="H21" i="4"/>
  <c r="G20" i="4"/>
  <c r="H20" i="4"/>
  <c r="G19" i="4"/>
  <c r="H19" i="4"/>
  <c r="B26" i="4"/>
  <c r="D14" i="4"/>
  <c r="C14" i="4"/>
  <c r="B14" i="4"/>
  <c r="D47" i="1"/>
  <c r="C12" i="7" l="1"/>
  <c r="F41" i="7" s="1"/>
  <c r="F44" i="7" s="1"/>
  <c r="G12" i="7"/>
  <c r="F56" i="4"/>
  <c r="G47" i="7" s="1"/>
  <c r="D56" i="4"/>
  <c r="F46" i="7" s="1"/>
  <c r="E56" i="4"/>
  <c r="G46" i="7" s="1"/>
  <c r="G16" i="4"/>
  <c r="F28" i="1"/>
  <c r="G30" i="7"/>
  <c r="G25" i="7"/>
  <c r="D40" i="1"/>
  <c r="F40" i="1" s="1"/>
  <c r="F47" i="1"/>
  <c r="D53" i="1"/>
  <c r="F53" i="1" s="1"/>
  <c r="F19" i="1" s="1"/>
  <c r="G1" i="2"/>
  <c r="G1" i="7"/>
  <c r="I1" i="4"/>
  <c r="F58" i="4"/>
  <c r="F60" i="4" s="1"/>
  <c r="F59" i="4"/>
  <c r="E60" i="4"/>
  <c r="C60" i="4"/>
  <c r="C56" i="4"/>
  <c r="H59" i="4"/>
  <c r="H58" i="4"/>
  <c r="H55" i="4"/>
  <c r="H54" i="4"/>
  <c r="H52" i="4"/>
  <c r="H51" i="4"/>
  <c r="H50" i="4"/>
  <c r="H44" i="4"/>
  <c r="H45" i="4"/>
  <c r="H47" i="4"/>
  <c r="H48" i="4"/>
  <c r="H43" i="4"/>
  <c r="H41" i="4"/>
  <c r="H37" i="4"/>
  <c r="H38" i="4"/>
  <c r="H40" i="4"/>
  <c r="H36" i="4"/>
  <c r="H34" i="4"/>
  <c r="H33" i="4"/>
  <c r="H31" i="4"/>
  <c r="H29" i="4"/>
  <c r="H30" i="4"/>
  <c r="H28" i="4"/>
  <c r="H26" i="4"/>
  <c r="H17" i="4"/>
  <c r="H18" i="4"/>
  <c r="H16" i="4"/>
  <c r="H14" i="4"/>
  <c r="H10" i="4"/>
  <c r="H11" i="4"/>
  <c r="H12" i="4"/>
  <c r="H13" i="4"/>
  <c r="H9" i="4"/>
  <c r="B22" i="1"/>
  <c r="B23" i="1" s="1"/>
  <c r="C21" i="1" s="1"/>
  <c r="G59" i="4"/>
  <c r="G58" i="4"/>
  <c r="D1" i="2"/>
  <c r="D1" i="7"/>
  <c r="E1" i="4"/>
  <c r="C40" i="1"/>
  <c r="B56" i="4"/>
  <c r="G10" i="4"/>
  <c r="G9" i="4"/>
  <c r="G12" i="4"/>
  <c r="G55" i="4"/>
  <c r="G54" i="4"/>
  <c r="G52" i="4"/>
  <c r="G51" i="4"/>
  <c r="G50" i="4"/>
  <c r="G48" i="4"/>
  <c r="G45" i="4"/>
  <c r="G47" i="4"/>
  <c r="G44" i="4"/>
  <c r="G43" i="4"/>
  <c r="G41" i="4"/>
  <c r="G40" i="4"/>
  <c r="G38" i="4"/>
  <c r="G37" i="4"/>
  <c r="G36" i="4"/>
  <c r="G34" i="4"/>
  <c r="G33" i="4"/>
  <c r="G31" i="4"/>
  <c r="G30" i="4"/>
  <c r="G29" i="4"/>
  <c r="G28" i="4"/>
  <c r="G26" i="4"/>
  <c r="G18" i="4"/>
  <c r="G17" i="4"/>
  <c r="G14" i="4"/>
  <c r="G13" i="4"/>
  <c r="G11" i="4"/>
  <c r="B1" i="7"/>
  <c r="B1" i="4"/>
  <c r="B1" i="2"/>
  <c r="E12" i="7" l="1"/>
  <c r="F13" i="7" s="1"/>
  <c r="G41" i="7"/>
  <c r="E41" i="7" s="1"/>
  <c r="G31" i="7"/>
  <c r="G35" i="7" s="1"/>
  <c r="F61" i="4"/>
  <c r="G48" i="7"/>
  <c r="G56" i="4"/>
  <c r="H60" i="4"/>
  <c r="E46" i="7"/>
  <c r="E47" i="7" s="1"/>
  <c r="F47" i="7" s="1"/>
  <c r="F48" i="7" s="1"/>
  <c r="C61" i="4"/>
  <c r="F17" i="1"/>
  <c r="C18" i="1"/>
  <c r="C22" i="1"/>
  <c r="F18" i="1"/>
  <c r="F55" i="1"/>
  <c r="G34" i="7" s="1"/>
  <c r="G54" i="1"/>
  <c r="C19" i="1"/>
  <c r="C23" i="1"/>
  <c r="G60" i="4"/>
  <c r="C20" i="1"/>
  <c r="E61" i="4"/>
  <c r="C17" i="1"/>
  <c r="G36" i="7" l="1"/>
  <c r="B5" i="2" s="1"/>
  <c r="E48" i="7"/>
  <c r="H61" i="4"/>
  <c r="G61" i="4"/>
  <c r="E43" i="7"/>
  <c r="G43" i="7" s="1"/>
  <c r="F21" i="1" s="1"/>
  <c r="E42" i="7"/>
  <c r="G42" i="7" s="1"/>
  <c r="F50" i="7"/>
  <c r="G44" i="7" l="1"/>
  <c r="F20" i="1"/>
  <c r="F51" i="7"/>
  <c r="G51" i="7" s="1"/>
  <c r="F53" i="7"/>
  <c r="F22" i="1" l="1"/>
  <c r="G50" i="7"/>
  <c r="E44" i="7"/>
  <c r="F23" i="1" l="1"/>
  <c r="G22" i="1" s="1"/>
  <c r="G53" i="7"/>
  <c r="B6" i="2" s="1"/>
  <c r="B7" i="2" s="1"/>
  <c r="G52" i="7"/>
  <c r="E50" i="7"/>
  <c r="G6" i="2" l="1"/>
  <c r="F6" i="2" s="1"/>
  <c r="G24" i="1"/>
  <c r="G23" i="1"/>
  <c r="G17" i="1"/>
  <c r="G5" i="2" s="1"/>
  <c r="F5" i="2" s="1"/>
  <c r="G19" i="1"/>
  <c r="G18" i="1"/>
  <c r="G21" i="1"/>
  <c r="G20" i="1"/>
  <c r="F7" i="2" l="1"/>
  <c r="G7" i="2"/>
</calcChain>
</file>

<file path=xl/sharedStrings.xml><?xml version="1.0" encoding="utf-8"?>
<sst xmlns="http://schemas.openxmlformats.org/spreadsheetml/2006/main" count="297" uniqueCount="249">
  <si>
    <t>CHF</t>
  </si>
  <si>
    <t>REMARQUES</t>
  </si>
  <si>
    <t>Période du rapport:</t>
  </si>
  <si>
    <t xml:space="preserve">Du: </t>
  </si>
  <si>
    <t xml:space="preserve">Période réelle et complète du projet: </t>
  </si>
  <si>
    <t>Provenance bailleurs</t>
  </si>
  <si>
    <t>Brut</t>
  </si>
  <si>
    <t>Bailleurs</t>
  </si>
  <si>
    <t xml:space="preserve">Pays principal: </t>
  </si>
  <si>
    <t>Taux</t>
  </si>
  <si>
    <t>au:</t>
  </si>
  <si>
    <t xml:space="preserve">au: </t>
  </si>
  <si>
    <t>b) Fonds reçus de la FGC:</t>
  </si>
  <si>
    <t>+</t>
  </si>
  <si>
    <t>%</t>
  </si>
  <si>
    <t>Pays:</t>
  </si>
  <si>
    <t xml:space="preserve">Pays: </t>
  </si>
  <si>
    <t>1. PERSONNEL PROJET TERRAIN</t>
  </si>
  <si>
    <t xml:space="preserve">Total 5 =  </t>
  </si>
  <si>
    <t xml:space="preserve">Bref intitulé du projet: </t>
  </si>
  <si>
    <t xml:space="preserve">Ref.projet FGC: </t>
  </si>
  <si>
    <t>Ref. phase précédente:</t>
  </si>
  <si>
    <t>Ref. phase suivante:</t>
  </si>
  <si>
    <t xml:space="preserve">Total 7 =  </t>
  </si>
  <si>
    <t xml:space="preserve">Genève, le </t>
  </si>
  <si>
    <t>Nom/Statut</t>
  </si>
  <si>
    <t>Organisation Membre (OM):</t>
  </si>
  <si>
    <t xml:space="preserve">OM:  </t>
  </si>
  <si>
    <t xml:space="preserve">No. référence projet:  </t>
  </si>
  <si>
    <t xml:space="preserve">No référence projet: </t>
  </si>
  <si>
    <t xml:space="preserve">OM: </t>
  </si>
  <si>
    <t xml:space="preserve">Solde disponible chez l'OM = </t>
  </si>
  <si>
    <t xml:space="preserve">Solde disponible chez le partenaire = </t>
  </si>
  <si>
    <t xml:space="preserve">Total = </t>
  </si>
  <si>
    <t xml:space="preserve">Part FGC = </t>
  </si>
  <si>
    <t xml:space="preserve">Part OM (y.c. autres bailleurs) = </t>
  </si>
  <si>
    <t xml:space="preserve">Total 6 =  </t>
  </si>
  <si>
    <t xml:space="preserve">Total 1 = </t>
  </si>
  <si>
    <t xml:space="preserve">Total 2 = </t>
  </si>
  <si>
    <t xml:space="preserve">Total 3 = </t>
  </si>
  <si>
    <t xml:space="preserve">Total 4 = </t>
  </si>
  <si>
    <t xml:space="preserve">Taux de change réel utilisé 1 CHF* = </t>
  </si>
  <si>
    <t>LOC</t>
  </si>
  <si>
    <t>c) Autres bailleurs</t>
  </si>
  <si>
    <t>Première année</t>
  </si>
  <si>
    <t>Deuxième année</t>
  </si>
  <si>
    <t>Dates réception</t>
  </si>
  <si>
    <t>Net</t>
  </si>
  <si>
    <t>REMARQUE: CONTRAIREMENT A ANCIENNE VERSION, POUR FRAIS GENERAUX, LE CALCUL EST FAIT SUR LE MONTANT EFFECTIVEMENT DEPENSE ET NON SUR LES MONTANT ENVOYE. - PLUS EQUITABLE, MAIS EST-CE PLUS DIFFICILE A CALCULER POUR LES OM?</t>
  </si>
  <si>
    <t>Montant (CHF)</t>
  </si>
  <si>
    <t>Dates dépenses</t>
  </si>
  <si>
    <t xml:space="preserve">                                                    </t>
  </si>
  <si>
    <t xml:space="preserve">Total 9 = </t>
  </si>
  <si>
    <t>Contribution FGC</t>
  </si>
  <si>
    <t>Participation de l'OM requérante</t>
  </si>
  <si>
    <t>4. COMPARAISON BUDGETAIRE</t>
  </si>
  <si>
    <t>10. REMARQUES</t>
  </si>
  <si>
    <t>Montants nets</t>
  </si>
  <si>
    <t>Contributions obtenues FGC</t>
  </si>
  <si>
    <t>Financements planifiés sur budget TOTAL du projet</t>
  </si>
  <si>
    <t xml:space="preserve">Contributions totales planifiées </t>
  </si>
  <si>
    <t>Contributions totales obtenues</t>
  </si>
  <si>
    <t>% cofinancement min. fixé par la FGC pour le projet:</t>
  </si>
  <si>
    <t>% cofinancement obtenu:</t>
  </si>
  <si>
    <t xml:space="preserve">7.1. Imprevus financés par la FGC </t>
  </si>
  <si>
    <t xml:space="preserve">Montant net total reçu par l'OM ( = Total pt 3 ):    </t>
  </si>
  <si>
    <t xml:space="preserve">= SOLDE CHEZ L'OM:  </t>
  </si>
  <si>
    <t>Pour la période du:</t>
  </si>
  <si>
    <t xml:space="preserve">TOTAL 5a) =  </t>
  </si>
  <si>
    <t xml:space="preserve">TOTAL 5b) =  </t>
  </si>
  <si>
    <t xml:space="preserve">TOTAL 5c ) =  </t>
  </si>
  <si>
    <t>- Total fonds justifiés en CH (= Total pt. 5):</t>
  </si>
  <si>
    <t xml:space="preserve">6. SOLDE DISPONIBLE CHEZ L'OM (EN CHF) </t>
  </si>
  <si>
    <t>-</t>
  </si>
  <si>
    <t>Ecart de change</t>
  </si>
  <si>
    <t xml:space="preserve">Taux de change initial et devise: 1 CHF = </t>
  </si>
  <si>
    <t xml:space="preserve">Participation locale </t>
  </si>
  <si>
    <t>Période réelle financement FGC 
(si différente période complète projet):</t>
  </si>
  <si>
    <t>Troisième année</t>
  </si>
  <si>
    <t xml:space="preserve">Période du projet selon dossier initial: </t>
  </si>
  <si>
    <t xml:space="preserve">Total fonds reçus FGC =  </t>
  </si>
  <si>
    <t>Total fonds reçus autres bailleurs en CH =</t>
  </si>
  <si>
    <t xml:space="preserve">Total fonds propres OM = </t>
  </si>
  <si>
    <t>Frais prélevés d'indemnités de suivi de projet financés par la FGC sur sa contribution</t>
  </si>
  <si>
    <t>Eventuels frais prélevés d'indemnités de suivi de projet financés par les autres contributions</t>
  </si>
  <si>
    <t>RAPPORT FINANCIER FINAL</t>
  </si>
  <si>
    <t>FORMULES AUTOMATIQUES SUR LES CASES POINTILLÉES: Ne pas remplir mais vérifier</t>
  </si>
  <si>
    <t xml:space="preserve">1. PÉRIODE </t>
  </si>
  <si>
    <t>Autres bailleurs de fonds en Suisse</t>
  </si>
  <si>
    <t xml:space="preserve">Autres bailleurs de fonds en Suisse </t>
  </si>
  <si>
    <t>Contributions totales autres bailleurs</t>
  </si>
  <si>
    <t xml:space="preserve">Contributions totales autres bailleurs </t>
  </si>
  <si>
    <t>3. RÉCAPITULATIF DES FONDS REÇUS PAR L'OM (en CHF)</t>
  </si>
  <si>
    <t>ÉCARTS</t>
  </si>
  <si>
    <t>DÉSIGNATION</t>
  </si>
  <si>
    <t>7. IMPRÉVUS</t>
  </si>
  <si>
    <t>8. AUTRES FRAIS NON FINANCÉS PAR LA FGC</t>
  </si>
  <si>
    <t xml:space="preserve">Total 8 =  </t>
  </si>
  <si>
    <t>9. INDEMNITÉS DE SUIVI DE PROJET</t>
  </si>
  <si>
    <r>
      <t xml:space="preserve">DÉPENSES TOTALES POUR LE PROJET </t>
    </r>
    <r>
      <rPr>
        <b/>
        <sz val="9"/>
        <rFont val="Arial"/>
        <family val="2"/>
      </rPr>
      <t/>
    </r>
  </si>
  <si>
    <t>BUDGET TOTAL INITIAL APPROUVÉ</t>
  </si>
  <si>
    <t>c) Frais prélevés d'indemnités de suivi de projet</t>
  </si>
  <si>
    <t>TOTAL FONDS JUSTIFIÉS EN SUISSE (5a+5b+5c):</t>
  </si>
  <si>
    <t>9. RÉPARTITION SOLDES (sur totalité financements)</t>
  </si>
  <si>
    <t>8. RÉCAPITULATIF DES SOLDES (CHF)</t>
  </si>
  <si>
    <t>11. ANNEXES À REMETTRE</t>
  </si>
  <si>
    <t>Signatures chargé(e) de projet et responsable engageant l'OM:</t>
  </si>
  <si>
    <t xml:space="preserve">= Total dépenses terrain sur frais projet terrain </t>
  </si>
  <si>
    <t>- Dépenses en Suisse ou par l'OM sur total frais projet terrain)</t>
  </si>
  <si>
    <t xml:space="preserve">(Solde FGC phase précédente sur terrain </t>
  </si>
  <si>
    <t>=</t>
  </si>
  <si>
    <t xml:space="preserve"> Solde</t>
  </si>
  <si>
    <t>a) Solde FGC de la phase précédente (Réf. projet):</t>
  </si>
  <si>
    <t>Dépenses en Suisse ou directes par l'OM</t>
  </si>
  <si>
    <t>a) Envoi de fonds sur le terrain</t>
  </si>
  <si>
    <t xml:space="preserve"> = SOLDE FINAL CHEZ LE PARTENAIRE:</t>
  </si>
  <si>
    <t>Éventuel ajust. solde CHF sur taux dernier envoi (cf. tableau 5a)</t>
  </si>
  <si>
    <t>(Total frais projet terrain (= (A) dans comparaison budgétaire)</t>
  </si>
  <si>
    <t>Montants bruts  reçus en monnaie locale (LOC)</t>
  </si>
  <si>
    <t>Montants envoyés en CHF</t>
  </si>
  <si>
    <t>* Indiquer la valeur de 1CHF en monnaie locale sans mettre la devise (par ex.: 1CHF =600)/ Le taux de change devrait être le taux effectif des fonds obtenus sur le terrain (au pt.7 onglet3).
**Indiquer les éventuels frais de terrain financés par d'autres bailleurs mais ne pouvant être considérés pour financement de la FGC.</t>
  </si>
  <si>
    <t xml:space="preserve">Taux de change effectif sur tous les envois:     </t>
  </si>
  <si>
    <t>* Le taux effectif des fonds obtenus sur le terrain devrait être celui repris pour conversion des dépenses en CHF dans la comparaison budgétaire</t>
  </si>
  <si>
    <t xml:space="preserve">4. Si des frais de missions ont été demandés, les cahiers de charges et les rapports de ces missions. </t>
  </si>
  <si>
    <t xml:space="preserve">Cocher documents remis en annexes
</t>
  </si>
  <si>
    <t>Période financement FGC selon dossier inital
(si différente période complète projet):</t>
  </si>
  <si>
    <r>
      <t>2. PLAN DE FINANCEMENT</t>
    </r>
    <r>
      <rPr>
        <sz val="9"/>
        <color theme="1"/>
        <rFont val="Calibri"/>
        <family val="2"/>
      </rPr>
      <t xml:space="preserve">  </t>
    </r>
  </si>
  <si>
    <r>
      <t xml:space="preserve">Net 
</t>
    </r>
    <r>
      <rPr>
        <sz val="9"/>
        <color theme="1"/>
        <rFont val="Calibri"/>
        <family val="2"/>
      </rPr>
      <t>(Diff.= fds info)</t>
    </r>
  </si>
  <si>
    <t>DÉPENSES  TOTALES
 (dont dépenses directes en Suisse)</t>
  </si>
  <si>
    <r>
      <t xml:space="preserve">Période de la comparaison budgétaire </t>
    </r>
    <r>
      <rPr>
        <b/>
        <sz val="9"/>
        <color theme="1"/>
        <rFont val="Calibri"/>
        <family val="2"/>
      </rPr>
      <t>du</t>
    </r>
    <r>
      <rPr>
        <sz val="9"/>
        <color theme="1"/>
        <rFont val="Calibri"/>
        <family val="2"/>
      </rPr>
      <t xml:space="preserve">: </t>
    </r>
  </si>
  <si>
    <r>
      <t xml:space="preserve">2. ACTIVITÉS </t>
    </r>
    <r>
      <rPr>
        <sz val="9"/>
        <rFont val="Calibri"/>
        <family val="2"/>
      </rPr>
      <t>(recherche, formations, sensibilisation, outils de communication, etc.)</t>
    </r>
  </si>
  <si>
    <r>
      <t xml:space="preserve">3. INFRASTRUCTURES ET ÉQUIPEMENTS </t>
    </r>
    <r>
      <rPr>
        <sz val="9"/>
        <rFont val="Calibri"/>
        <family val="2"/>
      </rPr>
      <t xml:space="preserve">(construction, réhabilitation, véhicules, materiel bureau, etc.) </t>
    </r>
  </si>
  <si>
    <r>
      <t>4. INSTRUMENTS ÉCONOMIQUES</t>
    </r>
    <r>
      <rPr>
        <sz val="9"/>
        <rFont val="Calibri"/>
        <family val="2"/>
      </rPr>
      <t xml:space="preserve"> (Fonds de roulement, micro-crédits, etc.)</t>
    </r>
  </si>
  <si>
    <r>
      <t xml:space="preserve">5. FONCTIONNEMENT TERRAIN </t>
    </r>
    <r>
      <rPr>
        <sz val="9"/>
        <rFont val="Calibri"/>
        <family val="2"/>
      </rPr>
      <t>(loyer bureau, frais informatiques, frais bancaires, assurances, entretien véhicules, carburant, etc.)</t>
    </r>
  </si>
  <si>
    <r>
      <t xml:space="preserve">6. SUIVI, ÉVALUATION, CONTRÔLE </t>
    </r>
    <r>
      <rPr>
        <sz val="9"/>
        <rFont val="Calibri"/>
        <family val="2"/>
      </rPr>
      <t>(frais de mission, évaluation, capitalisation, audit, financier)</t>
    </r>
  </si>
  <si>
    <r>
      <t>7.2. Imprévus financés par d'autres ba</t>
    </r>
    <r>
      <rPr>
        <sz val="9"/>
        <color theme="1"/>
        <rFont val="Calibri"/>
        <family val="2"/>
      </rPr>
      <t>illeurs</t>
    </r>
  </si>
  <si>
    <r>
      <t xml:space="preserve">TOTAL FRAIS PROJET TERRAIN </t>
    </r>
    <r>
      <rPr>
        <b/>
        <sz val="9"/>
        <rFont val="Calibri"/>
        <family val="2"/>
      </rPr>
      <t xml:space="preserve"> (A)</t>
    </r>
  </si>
  <si>
    <r>
      <t xml:space="preserve">9.1.Frais d'indemnités de suivi de projet demandés à la FGC sur sa contribution </t>
    </r>
    <r>
      <rPr>
        <sz val="9"/>
        <color theme="1"/>
        <rFont val="Calibri"/>
        <family val="2"/>
      </rPr>
      <t xml:space="preserve"> </t>
    </r>
  </si>
  <si>
    <r>
      <t>9.2. Eventuels frais d'indemnités de suivi de projets octroyés par les autres contributions</t>
    </r>
    <r>
      <rPr>
        <sz val="9"/>
        <rFont val="Calibri"/>
        <family val="2"/>
      </rPr>
      <t xml:space="preserve"> </t>
    </r>
  </si>
  <si>
    <r>
      <t xml:space="preserve">5. FONDS JUSTIFIÉS EN SUISSE </t>
    </r>
    <r>
      <rPr>
        <sz val="8"/>
        <color theme="1"/>
        <rFont val="Calibri"/>
        <family val="2"/>
      </rPr>
      <t>(Versements depuis la Suisse et dépenses en Suisse)</t>
    </r>
    <r>
      <rPr>
        <b/>
        <sz val="8"/>
        <color theme="1"/>
        <rFont val="Calibri"/>
        <family val="2"/>
      </rPr>
      <t xml:space="preserve"> </t>
    </r>
  </si>
  <si>
    <t>Dates envois</t>
  </si>
  <si>
    <t>Désignation des dépenses</t>
  </si>
  <si>
    <r>
      <t xml:space="preserve">= Total fonds obtenus sur terrain* </t>
    </r>
    <r>
      <rPr>
        <sz val="8"/>
        <color theme="1"/>
        <rFont val="Calibri"/>
        <family val="2"/>
      </rPr>
      <t>=</t>
    </r>
    <r>
      <rPr>
        <b/>
        <sz val="8"/>
        <color theme="1"/>
        <rFont val="Calibri"/>
        <family val="2"/>
      </rPr>
      <t xml:space="preserve"> </t>
    </r>
  </si>
  <si>
    <r>
      <t>b) Dépenses directes faites en Suisse</t>
    </r>
    <r>
      <rPr>
        <sz val="8"/>
        <color theme="1"/>
        <rFont val="Calibri"/>
        <family val="2"/>
      </rPr>
      <t>* (les justificatifs de ces dépenses sont à envoyer à la FGC avec le rapport final)</t>
    </r>
  </si>
  <si>
    <r>
      <rPr>
        <sz val="12"/>
        <color theme="1"/>
        <rFont val="Calibri"/>
        <family val="2"/>
      </rPr>
      <t>+</t>
    </r>
    <r>
      <rPr>
        <sz val="8"/>
        <color theme="1"/>
        <rFont val="Calibri"/>
        <family val="2"/>
      </rPr>
      <t xml:space="preserve"> Fonds reçus provenant de l'OM (= total 5a)</t>
    </r>
  </si>
  <si>
    <r>
      <rPr>
        <sz val="12"/>
        <color theme="1"/>
        <rFont val="Calibri"/>
        <family val="2"/>
      </rPr>
      <t>+</t>
    </r>
    <r>
      <rPr>
        <sz val="8"/>
        <color theme="1"/>
        <rFont val="Calibri"/>
        <family val="2"/>
      </rPr>
      <t xml:space="preserve"> Autres financements sur le terrain)</t>
    </r>
  </si>
  <si>
    <t xml:space="preserve">TOTAL FONDS NETS REÇUS PAR L'OM = </t>
  </si>
  <si>
    <r>
      <t xml:space="preserve"> TOTAL FONDS </t>
    </r>
    <r>
      <rPr>
        <b/>
        <sz val="9"/>
        <color theme="1"/>
        <rFont val="Calibri"/>
        <family val="2"/>
      </rPr>
      <t>BRUTS</t>
    </r>
    <r>
      <rPr>
        <sz val="9"/>
        <color theme="1"/>
        <rFont val="Calibri"/>
        <family val="2"/>
      </rPr>
      <t xml:space="preserve"> REÇUS PAR L'OM =</t>
    </r>
  </si>
  <si>
    <r>
      <t xml:space="preserve">7. SITUATION CHEZ LE PARTENAIRE </t>
    </r>
    <r>
      <rPr>
        <b/>
        <sz val="8"/>
        <color rgb="FFFF0000"/>
        <rFont val="Calibri"/>
        <family val="2"/>
      </rPr>
      <t>(seules les cellules blanches sont à compléter. Les cellules pointillées se complètent automatiquement)</t>
    </r>
  </si>
  <si>
    <r>
      <t xml:space="preserve">Récapitulatif contributions obtenues sur coût TOTAL projet
</t>
    </r>
    <r>
      <rPr>
        <b/>
        <sz val="9"/>
        <color rgb="FFFF0000"/>
        <rFont val="Calibri"/>
        <family val="2"/>
      </rPr>
      <t xml:space="preserve"> (se complète automatiquement en fin d'exercice)</t>
    </r>
  </si>
  <si>
    <t>Autres financements terrain (préciser)</t>
  </si>
  <si>
    <r>
      <t>'</t>
    </r>
    <r>
      <rPr>
        <sz val="12"/>
        <color theme="1"/>
        <rFont val="Calibri"/>
        <family val="2"/>
      </rPr>
      <t>+</t>
    </r>
    <r>
      <rPr>
        <sz val="8"/>
        <color theme="1"/>
        <rFont val="Calibri"/>
        <family val="2"/>
      </rPr>
      <t xml:space="preserve"> Participation locale</t>
    </r>
  </si>
  <si>
    <t xml:space="preserve">1.Les copies des envois de fonds sur le terrain (ou le cas échéant les relevés périodiques bancaires ou postaux concernant le projet) et au besoin l'extrait du compte projet chez l'OM (faisant ressortir pour toute la période couverte les mouvements et les soldes);  </t>
  </si>
  <si>
    <t>2. Les justificatifs des dépenses directes (copies de factures) depuis la Suisse n'ayant pas pu être vérifiés par l'audit externe sur le terrain (dont notamment les dépenses pour les frais de mission).</t>
  </si>
  <si>
    <t xml:space="preserve">3. Le rapport d'audit complet des comptes du projet pour toute la période du projet, réalisé par une fiducière indépendante et reconnue et dûment signé. Ce document doit être transmis dans son intégralité à la FGC et de préférence sous sa forme originale. Si cette dernière exigence ne peut être respectée, le rapport sera fourni sous forme de copie avec l'indication du lieu où l'original peut être consulté. </t>
  </si>
  <si>
    <t>d) Fonds propres OM</t>
  </si>
  <si>
    <t>La Terre est ronde</t>
  </si>
  <si>
    <t>Nicaragua</t>
  </si>
  <si>
    <t>Réduction de la violence de genre</t>
  </si>
  <si>
    <t>21-85</t>
  </si>
  <si>
    <t>18-73</t>
  </si>
  <si>
    <t>/</t>
  </si>
  <si>
    <t>01.03.2021</t>
  </si>
  <si>
    <t>01.1.2021</t>
  </si>
  <si>
    <t>31.03.2021</t>
  </si>
  <si>
    <t>31.12.2021</t>
  </si>
  <si>
    <t>31.02.2024</t>
  </si>
  <si>
    <t>25.03.2021</t>
  </si>
  <si>
    <t>VERS</t>
  </si>
  <si>
    <t>24.04.2021</t>
  </si>
  <si>
    <t>EGEN</t>
  </si>
  <si>
    <t>17.06.2021</t>
  </si>
  <si>
    <t>ONEX</t>
  </si>
  <si>
    <t>10.10.2021</t>
  </si>
  <si>
    <t>DDC</t>
  </si>
  <si>
    <t>02.02.2022</t>
  </si>
  <si>
    <t>LANC</t>
  </si>
  <si>
    <t>BERN</t>
  </si>
  <si>
    <t>02.10.2023</t>
  </si>
  <si>
    <t>05.11.2023</t>
  </si>
  <si>
    <t>VGEN</t>
  </si>
  <si>
    <t>18.12.2023</t>
  </si>
  <si>
    <t>02.03.2021</t>
  </si>
  <si>
    <t>Fondation non à la violence</t>
  </si>
  <si>
    <t>04.05.2022</t>
  </si>
  <si>
    <t>01.04.2023</t>
  </si>
  <si>
    <t>38.27 NIO</t>
  </si>
  <si>
    <t>1.1.Coordinateur projet</t>
  </si>
  <si>
    <t>1.2. Travailleur social</t>
  </si>
  <si>
    <t>1.3. Psychologue</t>
  </si>
  <si>
    <t>1.4. Formateur en micor-commerce (mandat)</t>
  </si>
  <si>
    <t>1.5. Comptable (50%)</t>
  </si>
  <si>
    <t>2.1. Atelier de formation sur problématique genre auprès des opérateurs de justice</t>
  </si>
  <si>
    <t>2.2. Formation professionnelle pour 10 bénéficiaires</t>
  </si>
  <si>
    <t>2.3. 10 ateliers de formation sur le genre pour 20 participants</t>
  </si>
  <si>
    <t>2.4. 12 ateliers de nouvelle masculinité</t>
  </si>
  <si>
    <t>2.6. 4 ateliers de formateur en micro-commerce</t>
  </si>
  <si>
    <t>2.5. 15 ateliers de formation en micro-commerce</t>
  </si>
  <si>
    <t>2.7. Activités de sensibilisation</t>
  </si>
  <si>
    <t>2.8. 15 sessions de groupe thérapeutiques de sensibilisation sur les questions genre.</t>
  </si>
  <si>
    <t>2.9. foire de sensibilisation et d'information</t>
  </si>
  <si>
    <t>2.10. Matériel publicitaire</t>
  </si>
  <si>
    <t>3.1. Equipement pour la mise en œuvre de 10 micro-commerces</t>
  </si>
  <si>
    <t>3.2. Deux ordinateurs</t>
  </si>
  <si>
    <t>3.3. Deux motos</t>
  </si>
  <si>
    <t>4.1. Fonds de micro-crédit</t>
  </si>
  <si>
    <t>5.1. Loyer bureau, charges</t>
  </si>
  <si>
    <t>5.2. Fournitures de bureau</t>
  </si>
  <si>
    <t>5.3. Frais informatique</t>
  </si>
  <si>
    <t>5.4. Entretien motos</t>
  </si>
  <si>
    <t>5.5. Assurances motos</t>
  </si>
  <si>
    <t>6.1. Evaluation externe</t>
  </si>
  <si>
    <t>6.2. Audit</t>
  </si>
  <si>
    <t>6.3. Frais avion missions</t>
  </si>
  <si>
    <t>6.4. Frais visa</t>
  </si>
  <si>
    <t>6.5. Per diem missions</t>
  </si>
  <si>
    <t>8.1.Bourse d'étude coordinateur pour formation genre</t>
  </si>
  <si>
    <t>05.03.2021</t>
  </si>
  <si>
    <t>01.04.2021</t>
  </si>
  <si>
    <t>25.06.2021</t>
  </si>
  <si>
    <t>10.12.2021</t>
  </si>
  <si>
    <t>03.03.2022</t>
  </si>
  <si>
    <t>06.08.2022</t>
  </si>
  <si>
    <t>19.12.2023</t>
  </si>
  <si>
    <t>19.07.2021</t>
  </si>
  <si>
    <t>15.10.2021</t>
  </si>
  <si>
    <t>15.08.2023</t>
  </si>
  <si>
    <t>25.10.2023</t>
  </si>
  <si>
    <t>10.10.2023</t>
  </si>
  <si>
    <t>05.12.2023</t>
  </si>
  <si>
    <t>Avion mission année 1</t>
  </si>
  <si>
    <t>Visa mission année 1</t>
  </si>
  <si>
    <t>Per diem mission 1</t>
  </si>
  <si>
    <t>Prestation consultant évaluation externe(1ère tranche)</t>
  </si>
  <si>
    <t>Prestation consultant évaluation (2ème tranche)</t>
  </si>
  <si>
    <t>Avion mission année 2</t>
  </si>
  <si>
    <t>Visa mission année 2</t>
  </si>
  <si>
    <t>Per diem mission année 2</t>
  </si>
  <si>
    <t>31.02.2023</t>
  </si>
  <si>
    <t>NIO</t>
  </si>
  <si>
    <t>Moins de matériel préparé dans la 3ème année</t>
  </si>
  <si>
    <t>Frais location de salle moins élevés que prévu</t>
  </si>
  <si>
    <t>Seulement 10 ateliers organisés avec plus de participants à chaque atelier.</t>
  </si>
  <si>
    <t>Moins de micro-commerces ont pu démarrer durant la dernière année. Prévus pour phase suivante</t>
  </si>
  <si>
    <t>Moins de micro-crédit alloué que prévu.</t>
  </si>
  <si>
    <t>Charges moins élevées que prévues</t>
  </si>
  <si>
    <t>Moins de frais que prévus en raison de diminution d'ateliers</t>
  </si>
  <si>
    <t xml:space="preserve">IMPRIMER CE DOCUMENT EN FORMAT PAYSAGE </t>
  </si>
  <si>
    <t>Expliquer écarts importants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</si>
</sst>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quot;CHF&quot;"/>
    <numFmt numFmtId="165" formatCode="#,##0\ _C_H_F"/>
    <numFmt numFmtId="166" formatCode="0.0%"/>
    <numFmt numFmtId="167" formatCode="#,##0.0000"/>
  </numFmts>
  <fonts count="38" x14ac:knownFonts="1">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b/>
      <sz val="9"/>
      <name val="Arial"/>
      <family val="2"/>
    </font>
    <font>
      <b/>
      <u/>
      <sz val="8"/>
      <color theme="1"/>
      <name val="Calibri"/>
      <family val="2"/>
    </font>
    <font>
      <sz val="8"/>
      <color theme="1"/>
      <name val="Calibri"/>
      <family val="2"/>
    </font>
    <font>
      <b/>
      <sz val="8"/>
      <color theme="1"/>
      <name val="Calibri"/>
      <family val="2"/>
    </font>
    <font>
      <sz val="12"/>
      <color theme="1"/>
      <name val="Calibri"/>
      <family val="2"/>
    </font>
    <font>
      <b/>
      <sz val="9"/>
      <color theme="1"/>
      <name val="Calibri"/>
      <family val="2"/>
    </font>
    <font>
      <sz val="8"/>
      <color rgb="FFFF0000"/>
      <name val="Calibri"/>
      <family val="2"/>
    </font>
    <font>
      <b/>
      <sz val="12"/>
      <color theme="1"/>
      <name val="Calibri"/>
      <family val="2"/>
    </font>
    <font>
      <b/>
      <sz val="8"/>
      <name val="Calibri"/>
      <family val="2"/>
    </font>
    <font>
      <b/>
      <u/>
      <sz val="9"/>
      <color theme="1"/>
      <name val="Calibri"/>
      <family val="2"/>
    </font>
    <font>
      <sz val="9"/>
      <color theme="1"/>
      <name val="Calibri"/>
      <family val="2"/>
    </font>
    <font>
      <b/>
      <sz val="9"/>
      <color rgb="FFFF0000"/>
      <name val="Calibri"/>
      <family val="2"/>
    </font>
    <font>
      <sz val="9"/>
      <color rgb="FFFF0000"/>
      <name val="Calibri"/>
      <family val="2"/>
    </font>
    <font>
      <sz val="9"/>
      <color rgb="FF000000"/>
      <name val="Calibri"/>
      <family val="2"/>
    </font>
    <font>
      <b/>
      <sz val="9"/>
      <name val="Calibri"/>
      <family val="2"/>
    </font>
    <font>
      <sz val="8"/>
      <name val="Calibri"/>
      <family val="2"/>
    </font>
    <font>
      <b/>
      <sz val="8"/>
      <color rgb="FF222222"/>
      <name val="Calibri"/>
      <family val="2"/>
    </font>
    <font>
      <b/>
      <sz val="9"/>
      <color theme="0"/>
      <name val="Calibri"/>
      <family val="2"/>
    </font>
    <font>
      <b/>
      <sz val="9"/>
      <color rgb="FF222222"/>
      <name val="Calibri"/>
      <family val="2"/>
    </font>
    <font>
      <sz val="9"/>
      <name val="Calibri"/>
      <family val="2"/>
    </font>
    <font>
      <b/>
      <i/>
      <sz val="9"/>
      <name val="Calibri"/>
      <family val="2"/>
    </font>
    <font>
      <b/>
      <i/>
      <sz val="9"/>
      <color theme="1"/>
      <name val="Calibri"/>
      <family val="2"/>
    </font>
    <font>
      <b/>
      <sz val="8"/>
      <color rgb="FF000000"/>
      <name val="Calibri"/>
      <family val="2"/>
    </font>
    <font>
      <sz val="8"/>
      <color rgb="FF1E1E1E"/>
      <name val="Calibri"/>
      <family val="2"/>
    </font>
    <font>
      <sz val="8"/>
      <color rgb="FF222222"/>
      <name val="Calibri"/>
      <family val="2"/>
    </font>
    <font>
      <b/>
      <sz val="9"/>
      <color rgb="FF000000"/>
      <name val="Calibri"/>
      <family val="2"/>
    </font>
    <font>
      <u/>
      <sz val="9"/>
      <color rgb="FF000000"/>
      <name val="Calibri"/>
      <family val="2"/>
    </font>
    <font>
      <u/>
      <sz val="9"/>
      <color theme="1"/>
      <name val="Calibri"/>
      <family val="2"/>
    </font>
    <font>
      <u/>
      <sz val="9"/>
      <name val="Calibri"/>
      <family val="2"/>
    </font>
    <font>
      <b/>
      <sz val="8"/>
      <color theme="0" tint="-0.34998626667073579"/>
      <name val="Calibri"/>
      <family val="2"/>
    </font>
    <font>
      <sz val="8"/>
      <color theme="0" tint="-0.34998626667073579"/>
      <name val="Calibri"/>
      <family val="2"/>
    </font>
    <font>
      <sz val="9"/>
      <color theme="5"/>
      <name val="Calibri"/>
      <family val="2"/>
    </font>
    <font>
      <b/>
      <sz val="8"/>
      <color rgb="FFFF0000"/>
      <name val="Calibri"/>
      <family val="2"/>
    </font>
    <font>
      <b/>
      <sz val="8"/>
      <color rgb="FF1E1E1E"/>
      <name val="Calibri"/>
      <family val="2"/>
    </font>
  </fonts>
  <fills count="4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gray0625">
        <fgColor theme="0" tint="-0.34998626667073579"/>
        <bgColor theme="0"/>
      </patternFill>
    </fill>
    <fill>
      <patternFill patternType="solid">
        <fgColor theme="0" tint="-4.9989318521683403E-2"/>
        <bgColor theme="0" tint="-4.9989318521683403E-2"/>
      </patternFill>
    </fill>
    <fill>
      <patternFill patternType="gray0625">
        <fgColor theme="0" tint="-0.24994659260841701"/>
        <bgColor indexed="65"/>
      </patternFill>
    </fill>
    <fill>
      <patternFill patternType="gray0625">
        <fgColor theme="0" tint="-0.24994659260841701"/>
        <bgColor theme="0" tint="-4.9989318521683403E-2"/>
      </patternFill>
    </fill>
    <fill>
      <patternFill patternType="gray0625">
        <fgColor theme="0" tint="-0.24994659260841701"/>
        <bgColor theme="0"/>
      </patternFill>
    </fill>
    <fill>
      <patternFill patternType="solid">
        <fgColor theme="0"/>
        <bgColor auto="1"/>
      </patternFill>
    </fill>
    <fill>
      <patternFill patternType="gray0625">
        <fgColor theme="0" tint="-0.24994659260841701"/>
        <bgColor theme="0" tint="-0.14999847407452621"/>
      </patternFill>
    </fill>
    <fill>
      <patternFill patternType="solid">
        <fgColor theme="4" tint="0.59999389629810485"/>
        <bgColor indexed="64"/>
      </patternFill>
    </fill>
    <fill>
      <patternFill patternType="solid">
        <fgColor auto="1"/>
        <bgColor indexed="64"/>
      </patternFill>
    </fill>
    <fill>
      <patternFill patternType="solid">
        <fgColor theme="2" tint="-9.9978637043366805E-2"/>
        <bgColor indexed="64"/>
      </patternFill>
    </fill>
    <fill>
      <patternFill patternType="gray0625">
        <fgColor theme="0" tint="-0.249977111117893"/>
        <bgColor indexed="65"/>
      </patternFill>
    </fill>
    <fill>
      <patternFill patternType="gray0625">
        <fgColor theme="0" tint="-0.34998626667073579"/>
        <bgColor indexed="65"/>
      </patternFill>
    </fill>
    <fill>
      <patternFill patternType="solid">
        <fgColor theme="6" tint="0.79998168889431442"/>
        <bgColor indexed="64"/>
      </patternFill>
    </fill>
    <fill>
      <patternFill patternType="solid">
        <fgColor theme="6" tint="0.39997558519241921"/>
        <bgColor theme="6" tint="-0.249977111117893"/>
      </patternFill>
    </fill>
    <fill>
      <patternFill patternType="solid">
        <fgColor theme="6" tint="0.79998168889431442"/>
        <bgColor theme="4"/>
      </patternFill>
    </fill>
    <fill>
      <patternFill patternType="gray0625">
        <fgColor theme="0" tint="-0.249977111117893"/>
        <bgColor theme="6" tint="0.79998168889431442"/>
      </patternFill>
    </fill>
    <fill>
      <patternFill patternType="solid">
        <fgColor theme="2"/>
        <bgColor indexed="64"/>
      </patternFill>
    </fill>
    <fill>
      <patternFill patternType="solid">
        <fgColor theme="6" tint="0.79998168889431442"/>
        <bgColor theme="0"/>
      </patternFill>
    </fill>
    <fill>
      <patternFill patternType="gray0625">
        <fgColor theme="0" tint="-0.249977111117893"/>
        <bgColor theme="0" tint="-4.9989318521683403E-2"/>
      </patternFill>
    </fill>
    <fill>
      <patternFill patternType="gray0625">
        <fgColor rgb="FFBFBFBF"/>
      </patternFill>
    </fill>
    <fill>
      <patternFill patternType="gray0625">
        <fgColor theme="0" tint="-0.249977111117893"/>
        <bgColor theme="0"/>
      </patternFill>
    </fill>
    <fill>
      <patternFill patternType="solid">
        <fgColor theme="0"/>
        <bgColor theme="0" tint="-0.249977111117893"/>
      </patternFill>
    </fill>
    <fill>
      <patternFill patternType="solid">
        <fgColor indexed="65"/>
        <bgColor theme="0" tint="-0.249977111117893"/>
      </patternFill>
    </fill>
    <fill>
      <patternFill patternType="gray0625">
        <fgColor theme="0" tint="-0.249977111117893"/>
        <bgColor theme="4" tint="0.79998168889431442"/>
      </patternFill>
    </fill>
    <fill>
      <patternFill patternType="gray0625">
        <fgColor theme="0" tint="-0.249977111117893"/>
        <bgColor theme="2" tint="-9.9978637043366805E-2"/>
      </patternFill>
    </fill>
    <fill>
      <patternFill patternType="gray0625">
        <fgColor theme="0" tint="-0.249977111117893"/>
        <bgColor theme="2"/>
      </patternFill>
    </fill>
    <fill>
      <patternFill patternType="solid">
        <fgColor indexed="65"/>
        <bgColor theme="0"/>
      </patternFill>
    </fill>
    <fill>
      <patternFill patternType="gray0625">
        <fgColor theme="0"/>
      </patternFill>
    </fill>
    <fill>
      <patternFill patternType="gray0625">
        <fgColor theme="0" tint="-0.14999847407452621"/>
        <bgColor indexed="65"/>
      </patternFill>
    </fill>
    <fill>
      <patternFill patternType="gray0625">
        <fgColor theme="0" tint="-0.249977111117893"/>
        <bgColor theme="0" tint="-0.14999847407452621"/>
      </patternFill>
    </fill>
    <fill>
      <patternFill patternType="solid">
        <fgColor theme="0" tint="-0.34998626667073579"/>
        <bgColor theme="0" tint="-0.249977111117893"/>
      </patternFill>
    </fill>
    <fill>
      <patternFill patternType="solid">
        <fgColor theme="0" tint="-0.249977111117893"/>
        <bgColor theme="0"/>
      </patternFill>
    </fill>
    <fill>
      <patternFill patternType="solid">
        <fgColor theme="0" tint="-0.24994659260841701"/>
        <bgColor indexed="64"/>
      </patternFill>
    </fill>
    <fill>
      <patternFill patternType="solid">
        <fgColor theme="0" tint="-0.24994659260841701"/>
        <bgColor theme="0"/>
      </patternFill>
    </fill>
    <fill>
      <patternFill patternType="gray0625">
        <fgColor theme="0" tint="-0.249977111117893"/>
        <bgColor theme="2" tint="-9.9948118533890809E-2"/>
      </patternFill>
    </fill>
    <fill>
      <patternFill patternType="solid">
        <fgColor indexed="65"/>
        <bgColor theme="0" tint="-0.24994659260841701"/>
      </patternFill>
    </fill>
    <fill>
      <patternFill patternType="solid">
        <fgColor indexed="65"/>
        <bgColor auto="1"/>
      </patternFill>
    </fill>
  </fills>
  <borders count="82">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bottom style="double">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thin">
        <color auto="1"/>
      </left>
      <right style="thin">
        <color auto="1"/>
      </right>
      <top style="hair">
        <color auto="1"/>
      </top>
      <bottom style="hair">
        <color auto="1"/>
      </bottom>
      <diagonal/>
    </border>
    <border>
      <left/>
      <right/>
      <top/>
      <bottom style="hair">
        <color auto="1"/>
      </bottom>
      <diagonal/>
    </border>
    <border>
      <left/>
      <right style="thin">
        <color auto="1"/>
      </right>
      <top/>
      <bottom style="hair">
        <color auto="1"/>
      </bottom>
      <diagonal/>
    </border>
    <border>
      <left/>
      <right/>
      <top style="hair">
        <color auto="1"/>
      </top>
      <bottom/>
      <diagonal/>
    </border>
    <border>
      <left style="thin">
        <color auto="1"/>
      </left>
      <right style="thin">
        <color auto="1"/>
      </right>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bottom/>
      <diagonal/>
    </border>
    <border>
      <left/>
      <right style="hair">
        <color auto="1"/>
      </right>
      <top style="thin">
        <color auto="1"/>
      </top>
      <bottom style="thin">
        <color auto="1"/>
      </bottom>
      <diagonal/>
    </border>
    <border>
      <left style="thin">
        <color auto="1"/>
      </left>
      <right/>
      <top/>
      <bottom style="hair">
        <color auto="1"/>
      </bottom>
      <diagonal/>
    </border>
    <border>
      <left style="thin">
        <color auto="1"/>
      </left>
      <right/>
      <top style="hair">
        <color auto="1"/>
      </top>
      <bottom style="hair">
        <color auto="1"/>
      </bottom>
      <diagonal/>
    </border>
    <border>
      <left style="hair">
        <color auto="1"/>
      </left>
      <right/>
      <top style="thin">
        <color auto="1"/>
      </top>
      <bottom style="thin">
        <color auto="1"/>
      </bottom>
      <diagonal/>
    </border>
    <border>
      <left style="hair">
        <color auto="1"/>
      </left>
      <right/>
      <top style="hair">
        <color auto="1"/>
      </top>
      <bottom style="hair">
        <color auto="1"/>
      </bottom>
      <diagonal/>
    </border>
    <border>
      <left style="hair">
        <color auto="1"/>
      </left>
      <right/>
      <top/>
      <bottom style="thin">
        <color auto="1"/>
      </bottom>
      <diagonal/>
    </border>
    <border>
      <left style="thin">
        <color auto="1"/>
      </left>
      <right style="hair">
        <color auto="1"/>
      </right>
      <top style="hair">
        <color auto="1"/>
      </top>
      <bottom style="hair">
        <color auto="1"/>
      </bottom>
      <diagonal/>
    </border>
    <border>
      <left style="thin">
        <color auto="1"/>
      </left>
      <right style="hair">
        <color auto="1"/>
      </right>
      <top/>
      <bottom style="hair">
        <color auto="1"/>
      </bottom>
      <diagonal/>
    </border>
    <border>
      <left style="thin">
        <color auto="1"/>
      </left>
      <right style="thin">
        <color auto="1"/>
      </right>
      <top style="hair">
        <color auto="1"/>
      </top>
      <bottom style="thin">
        <color auto="1"/>
      </bottom>
      <diagonal/>
    </border>
    <border>
      <left style="hair">
        <color auto="1"/>
      </left>
      <right/>
      <top style="hair">
        <color auto="1"/>
      </top>
      <bottom/>
      <diagonal/>
    </border>
    <border>
      <left style="thin">
        <color auto="1"/>
      </left>
      <right style="hair">
        <color auto="1"/>
      </right>
      <top style="hair">
        <color auto="1"/>
      </top>
      <bottom style="thin">
        <color auto="1"/>
      </bottom>
      <diagonal/>
    </border>
    <border>
      <left style="hair">
        <color auto="1"/>
      </left>
      <right/>
      <top/>
      <bottom style="hair">
        <color auto="1"/>
      </bottom>
      <diagonal/>
    </border>
    <border>
      <left/>
      <right style="hair">
        <color auto="1"/>
      </right>
      <top style="hair">
        <color auto="1"/>
      </top>
      <bottom style="hair">
        <color auto="1"/>
      </bottom>
      <diagonal/>
    </border>
    <border>
      <left/>
      <right style="hair">
        <color auto="1"/>
      </right>
      <top/>
      <bottom style="hair">
        <color auto="1"/>
      </bottom>
      <diagonal/>
    </border>
    <border>
      <left style="hair">
        <color auto="1"/>
      </left>
      <right style="hair">
        <color auto="1"/>
      </right>
      <top/>
      <bottom style="thin">
        <color auto="1"/>
      </bottom>
      <diagonal/>
    </border>
    <border>
      <left style="hair">
        <color auto="1"/>
      </left>
      <right style="hair">
        <color auto="1"/>
      </right>
      <top/>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right style="thin">
        <color auto="1"/>
      </right>
      <top style="hair">
        <color auto="1"/>
      </top>
      <bottom style="double">
        <color auto="1"/>
      </bottom>
      <diagonal/>
    </border>
    <border>
      <left style="thin">
        <color auto="1"/>
      </left>
      <right/>
      <top style="hair">
        <color auto="1"/>
      </top>
      <bottom style="double">
        <color auto="1"/>
      </bottom>
      <diagonal/>
    </border>
    <border>
      <left/>
      <right style="thin">
        <color auto="1"/>
      </right>
      <top style="hair">
        <color auto="1"/>
      </top>
      <bottom style="thin">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hair">
        <color auto="1"/>
      </left>
      <right style="thin">
        <color auto="1"/>
      </right>
      <top style="double">
        <color auto="1"/>
      </top>
      <bottom style="thin">
        <color auto="1"/>
      </bottom>
      <diagonal/>
    </border>
    <border>
      <left style="hair">
        <color auto="1"/>
      </left>
      <right style="hair">
        <color auto="1"/>
      </right>
      <top style="double">
        <color auto="1"/>
      </top>
      <bottom style="thin">
        <color auto="1"/>
      </bottom>
      <diagonal/>
    </border>
    <border>
      <left style="hair">
        <color auto="1"/>
      </left>
      <right style="thin">
        <color auto="1"/>
      </right>
      <top/>
      <bottom style="hair">
        <color auto="1"/>
      </bottom>
      <diagonal/>
    </border>
    <border>
      <left style="thin">
        <color auto="1"/>
      </left>
      <right/>
      <top style="hair">
        <color auto="1"/>
      </top>
      <bottom style="thin">
        <color auto="1"/>
      </bottom>
      <diagonal/>
    </border>
    <border>
      <left/>
      <right style="hair">
        <color auto="1"/>
      </right>
      <top/>
      <bottom/>
      <diagonal/>
    </border>
    <border>
      <left/>
      <right style="hair">
        <color auto="1"/>
      </right>
      <top/>
      <bottom style="thin">
        <color auto="1"/>
      </bottom>
      <diagonal/>
    </border>
    <border>
      <left style="hair">
        <color auto="1"/>
      </left>
      <right/>
      <top style="thin">
        <color auto="1"/>
      </top>
      <bottom style="double">
        <color auto="1"/>
      </bottom>
      <diagonal/>
    </border>
    <border>
      <left/>
      <right style="thin">
        <color auto="1"/>
      </right>
      <top style="thin">
        <color auto="1"/>
      </top>
      <bottom style="double">
        <color auto="1"/>
      </bottom>
      <diagonal/>
    </border>
    <border>
      <left/>
      <right style="thin">
        <color auto="1"/>
      </right>
      <top style="hair">
        <color auto="1"/>
      </top>
      <bottom/>
      <diagonal/>
    </border>
    <border>
      <left style="thin">
        <color auto="1"/>
      </left>
      <right style="thin">
        <color auto="1"/>
      </right>
      <top style="hair">
        <color auto="1"/>
      </top>
      <bottom/>
      <diagonal/>
    </border>
    <border>
      <left style="thin">
        <color auto="1"/>
      </left>
      <right style="hair">
        <color auto="1"/>
      </right>
      <top style="double">
        <color auto="1"/>
      </top>
      <bottom style="thin">
        <color auto="1"/>
      </bottom>
      <diagonal/>
    </border>
    <border>
      <left style="thin">
        <color auto="1"/>
      </left>
      <right/>
      <top style="double">
        <color auto="1"/>
      </top>
      <bottom/>
      <diagonal/>
    </border>
    <border>
      <left style="thin">
        <color auto="1"/>
      </left>
      <right style="thin">
        <color auto="1"/>
      </right>
      <top style="double">
        <color auto="1"/>
      </top>
      <bottom/>
      <diagonal/>
    </border>
    <border>
      <left/>
      <right style="thin">
        <color auto="1"/>
      </right>
      <top style="double">
        <color auto="1"/>
      </top>
      <bottom/>
      <diagonal/>
    </border>
    <border>
      <left style="hair">
        <color auto="1"/>
      </left>
      <right style="hair">
        <color auto="1"/>
      </right>
      <top style="thin">
        <color auto="1"/>
      </top>
      <bottom style="thin">
        <color auto="1"/>
      </bottom>
      <diagonal/>
    </border>
  </borders>
  <cellStyleXfs count="80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606">
    <xf numFmtId="0" fontId="0" fillId="0" borderId="0" xfId="0"/>
    <xf numFmtId="49" fontId="9" fillId="0" borderId="55" xfId="0" applyNumberFormat="1" applyFont="1" applyFill="1" applyBorder="1" applyAlignment="1">
      <alignment horizontal="center" vertical="center" wrapText="1"/>
    </xf>
    <xf numFmtId="0" fontId="6" fillId="0" borderId="0" xfId="0" applyFont="1" applyFill="1" applyAlignment="1">
      <alignment horizontal="left" vertical="center"/>
    </xf>
    <xf numFmtId="10" fontId="9" fillId="16" borderId="33" xfId="0" applyNumberFormat="1" applyFont="1" applyFill="1" applyBorder="1" applyAlignment="1">
      <alignment horizontal="right" vertical="center"/>
    </xf>
    <xf numFmtId="0" fontId="6" fillId="0" borderId="0" xfId="0" applyFont="1" applyFill="1" applyBorder="1" applyAlignment="1">
      <alignment vertical="center"/>
    </xf>
    <xf numFmtId="0" fontId="14" fillId="0" borderId="0" xfId="0" applyFont="1" applyFill="1" applyAlignment="1">
      <alignment horizontal="center" vertical="center"/>
    </xf>
    <xf numFmtId="49" fontId="9" fillId="4" borderId="54" xfId="0" applyNumberFormat="1" applyFont="1" applyFill="1" applyBorder="1" applyAlignment="1">
      <alignment horizontal="left" vertical="center" wrapText="1"/>
    </xf>
    <xf numFmtId="0" fontId="14" fillId="0" borderId="0" xfId="0" applyFont="1" applyFill="1" applyAlignment="1">
      <alignment horizontal="left" vertical="center" wrapText="1"/>
    </xf>
    <xf numFmtId="49" fontId="9" fillId="4" borderId="61" xfId="0" applyNumberFormat="1" applyFont="1" applyFill="1" applyBorder="1" applyAlignment="1">
      <alignment horizontal="left" vertical="center" wrapText="1"/>
    </xf>
    <xf numFmtId="49" fontId="14" fillId="0" borderId="62" xfId="0" applyNumberFormat="1" applyFont="1" applyFill="1" applyBorder="1" applyAlignment="1">
      <alignment horizontal="center" vertical="center" wrapText="1"/>
    </xf>
    <xf numFmtId="49" fontId="9" fillId="4" borderId="45" xfId="0" applyNumberFormat="1" applyFont="1" applyFill="1" applyBorder="1" applyAlignment="1">
      <alignment horizontal="left" vertical="center" wrapText="1"/>
    </xf>
    <xf numFmtId="49" fontId="14" fillId="0" borderId="57" xfId="0" applyNumberFormat="1" applyFont="1" applyFill="1" applyBorder="1" applyAlignment="1">
      <alignment horizontal="center" vertical="center" wrapText="1"/>
    </xf>
    <xf numFmtId="0" fontId="14" fillId="2" borderId="5" xfId="0" applyFont="1" applyFill="1" applyBorder="1" applyAlignment="1">
      <alignment horizontal="left" vertical="center"/>
    </xf>
    <xf numFmtId="0" fontId="14" fillId="3" borderId="0" xfId="0" applyFont="1" applyFill="1" applyAlignment="1">
      <alignment horizontal="left" vertical="center"/>
    </xf>
    <xf numFmtId="49" fontId="9" fillId="4" borderId="31" xfId="0" applyNumberFormat="1" applyFont="1" applyFill="1" applyBorder="1" applyAlignment="1">
      <alignment horizontal="center" vertical="center"/>
    </xf>
    <xf numFmtId="49" fontId="9" fillId="0" borderId="31" xfId="0" applyNumberFormat="1" applyFont="1" applyFill="1" applyBorder="1" applyAlignment="1">
      <alignment horizontal="center" vertical="center" wrapText="1"/>
    </xf>
    <xf numFmtId="0" fontId="14" fillId="0" borderId="0" xfId="0" applyFont="1" applyFill="1" applyAlignment="1">
      <alignment horizontal="left" vertical="center"/>
    </xf>
    <xf numFmtId="49" fontId="9" fillId="4" borderId="27" xfId="0" applyNumberFormat="1" applyFont="1" applyFill="1" applyBorder="1" applyAlignment="1">
      <alignment horizontal="center" vertical="center"/>
    </xf>
    <xf numFmtId="49" fontId="14" fillId="0" borderId="27" xfId="0" applyNumberFormat="1" applyFont="1" applyFill="1" applyBorder="1" applyAlignment="1">
      <alignment horizontal="center" vertical="center" wrapText="1"/>
    </xf>
    <xf numFmtId="49" fontId="9" fillId="4" borderId="30" xfId="0" applyNumberFormat="1" applyFont="1" applyFill="1" applyBorder="1" applyAlignment="1">
      <alignment horizontal="center" vertical="center"/>
    </xf>
    <xf numFmtId="49" fontId="14" fillId="0" borderId="30" xfId="0" applyNumberFormat="1" applyFont="1" applyFill="1" applyBorder="1" applyAlignment="1">
      <alignment horizontal="center" vertical="center" wrapText="1"/>
    </xf>
    <xf numFmtId="49" fontId="14" fillId="0" borderId="18" xfId="0" applyNumberFormat="1" applyFont="1" applyFill="1" applyBorder="1" applyAlignment="1">
      <alignment horizontal="left" vertical="center" wrapText="1"/>
    </xf>
    <xf numFmtId="0" fontId="14" fillId="0" borderId="17" xfId="0" applyFont="1" applyBorder="1" applyAlignment="1">
      <alignment horizontal="left" vertical="center" wrapText="1"/>
    </xf>
    <xf numFmtId="49" fontId="9" fillId="4" borderId="28" xfId="0" applyNumberFormat="1" applyFont="1" applyFill="1" applyBorder="1" applyAlignment="1">
      <alignment horizontal="center" vertical="center"/>
    </xf>
    <xf numFmtId="49" fontId="14" fillId="0" borderId="28" xfId="0" applyNumberFormat="1" applyFont="1" applyFill="1" applyBorder="1" applyAlignment="1">
      <alignment horizontal="center" vertical="center" wrapText="1"/>
    </xf>
    <xf numFmtId="49" fontId="14" fillId="3" borderId="8" xfId="0" applyNumberFormat="1" applyFont="1" applyFill="1" applyBorder="1" applyAlignment="1">
      <alignment horizontal="right" vertical="center"/>
    </xf>
    <xf numFmtId="0" fontId="14" fillId="3" borderId="9" xfId="0" applyFont="1" applyFill="1" applyBorder="1" applyAlignment="1">
      <alignment horizontal="right" vertical="center"/>
    </xf>
    <xf numFmtId="49" fontId="14" fillId="3" borderId="9" xfId="0" applyNumberFormat="1" applyFont="1" applyFill="1" applyBorder="1" applyAlignment="1">
      <alignment horizontal="center" vertical="center" wrapText="1"/>
    </xf>
    <xf numFmtId="49" fontId="9" fillId="3" borderId="9" xfId="0" applyNumberFormat="1" applyFont="1" applyFill="1" applyBorder="1" applyAlignment="1">
      <alignment horizontal="center" vertical="center"/>
    </xf>
    <xf numFmtId="49" fontId="14" fillId="3" borderId="4" xfId="0" applyNumberFormat="1" applyFont="1" applyFill="1" applyBorder="1" applyAlignment="1">
      <alignment horizontal="center" vertical="center" wrapText="1"/>
    </xf>
    <xf numFmtId="49" fontId="14" fillId="3" borderId="4" xfId="0" applyNumberFormat="1" applyFont="1" applyFill="1" applyBorder="1" applyAlignment="1">
      <alignment horizontal="left" vertical="center" wrapText="1"/>
    </xf>
    <xf numFmtId="0" fontId="9" fillId="0" borderId="3" xfId="0" applyFont="1" applyFill="1" applyBorder="1" applyAlignment="1">
      <alignment horizontal="left" vertical="center"/>
    </xf>
    <xf numFmtId="0" fontId="14" fillId="0" borderId="4" xfId="0" applyFont="1" applyBorder="1" applyAlignment="1">
      <alignment horizontal="left" vertical="center"/>
    </xf>
    <xf numFmtId="0" fontId="14" fillId="0" borderId="5" xfId="0" applyFont="1" applyBorder="1" applyAlignment="1">
      <alignment vertical="center"/>
    </xf>
    <xf numFmtId="0" fontId="9" fillId="4" borderId="2" xfId="0" applyFont="1" applyFill="1" applyBorder="1" applyAlignment="1">
      <alignment horizontal="center" vertical="center"/>
    </xf>
    <xf numFmtId="0" fontId="9" fillId="4" borderId="2" xfId="0" applyFont="1" applyFill="1" applyBorder="1" applyAlignment="1">
      <alignment horizontal="center" vertical="center" wrapText="1"/>
    </xf>
    <xf numFmtId="0" fontId="9" fillId="0" borderId="24" xfId="0" applyFont="1" applyFill="1" applyBorder="1" applyAlignment="1">
      <alignment horizontal="left" vertical="center"/>
    </xf>
    <xf numFmtId="10" fontId="9" fillId="15" borderId="25" xfId="0" applyNumberFormat="1" applyFont="1" applyFill="1" applyBorder="1" applyAlignment="1">
      <alignment horizontal="right" vertical="center"/>
    </xf>
    <xf numFmtId="4" fontId="14" fillId="0" borderId="25" xfId="0" applyNumberFormat="1" applyFont="1" applyFill="1" applyBorder="1" applyAlignment="1">
      <alignment horizontal="right" vertical="center"/>
    </xf>
    <xf numFmtId="10" fontId="9" fillId="15" borderId="26" xfId="0" applyNumberFormat="1" applyFont="1" applyFill="1" applyBorder="1" applyAlignment="1">
      <alignment horizontal="right" vertical="center"/>
    </xf>
    <xf numFmtId="0" fontId="14" fillId="0" borderId="37" xfId="0" applyFont="1" applyFill="1" applyBorder="1" applyAlignment="1">
      <alignment horizontal="left" vertical="center"/>
    </xf>
    <xf numFmtId="10" fontId="14" fillId="15" borderId="17" xfId="0" applyNumberFormat="1" applyFont="1" applyFill="1" applyBorder="1" applyAlignment="1">
      <alignment horizontal="right" vertical="center"/>
    </xf>
    <xf numFmtId="10" fontId="14" fillId="15" borderId="19" xfId="0" applyNumberFormat="1" applyFont="1" applyFill="1" applyBorder="1" applyAlignment="1">
      <alignment horizontal="right" vertical="center"/>
    </xf>
    <xf numFmtId="0" fontId="17" fillId="0" borderId="37" xfId="0" applyFont="1" applyBorder="1" applyAlignment="1">
      <alignment horizontal="left" vertical="center"/>
    </xf>
    <xf numFmtId="10" fontId="14" fillId="15" borderId="23" xfId="0" applyNumberFormat="1" applyFont="1" applyFill="1" applyBorder="1" applyAlignment="1">
      <alignment horizontal="right" vertical="center"/>
    </xf>
    <xf numFmtId="0" fontId="9" fillId="0" borderId="59" xfId="0" applyFont="1" applyFill="1" applyBorder="1" applyAlignment="1">
      <alignment horizontal="left" vertical="center"/>
    </xf>
    <xf numFmtId="10" fontId="9" fillId="15" borderId="58" xfId="0" applyNumberFormat="1" applyFont="1" applyFill="1" applyBorder="1" applyAlignment="1">
      <alignment horizontal="right" vertical="center"/>
    </xf>
    <xf numFmtId="0" fontId="9" fillId="0" borderId="37" xfId="0" applyFont="1" applyFill="1" applyBorder="1" applyAlignment="1">
      <alignment horizontal="left" vertical="center"/>
    </xf>
    <xf numFmtId="10" fontId="9" fillId="15" borderId="16" xfId="0" applyNumberFormat="1" applyFont="1" applyFill="1" applyBorder="1" applyAlignment="1">
      <alignment horizontal="right" vertical="center"/>
    </xf>
    <xf numFmtId="0" fontId="14" fillId="0" borderId="0" xfId="0" applyFont="1" applyBorder="1" applyAlignment="1">
      <alignment horizontal="left" vertical="center" wrapText="1"/>
    </xf>
    <xf numFmtId="0" fontId="9" fillId="2" borderId="3" xfId="0" applyFont="1" applyFill="1" applyBorder="1" applyAlignment="1">
      <alignment horizontal="left" vertical="center"/>
    </xf>
    <xf numFmtId="0" fontId="14" fillId="2" borderId="4" xfId="0" applyFont="1" applyFill="1" applyBorder="1" applyAlignment="1">
      <alignment horizontal="left" vertical="center"/>
    </xf>
    <xf numFmtId="0" fontId="14" fillId="0" borderId="6" xfId="0" applyFont="1" applyFill="1" applyBorder="1" applyAlignment="1">
      <alignment horizontal="left" vertical="center"/>
    </xf>
    <xf numFmtId="0" fontId="9" fillId="0" borderId="34" xfId="0" applyFont="1" applyFill="1" applyBorder="1" applyAlignment="1">
      <alignment horizontal="left" vertical="center"/>
    </xf>
    <xf numFmtId="0" fontId="14" fillId="0" borderId="0" xfId="0" applyFont="1" applyFill="1" applyBorder="1" applyAlignment="1">
      <alignment vertical="center"/>
    </xf>
    <xf numFmtId="0" fontId="14" fillId="0" borderId="13" xfId="0" applyFont="1" applyFill="1" applyBorder="1" applyAlignment="1">
      <alignment vertical="center" wrapText="1"/>
    </xf>
    <xf numFmtId="49" fontId="18" fillId="4" borderId="41" xfId="0" applyNumberFormat="1" applyFont="1" applyFill="1" applyBorder="1" applyAlignment="1">
      <alignment horizontal="center" vertical="center" wrapText="1"/>
    </xf>
    <xf numFmtId="0" fontId="9" fillId="4" borderId="27" xfId="0" applyFont="1" applyFill="1" applyBorder="1" applyAlignment="1">
      <alignment horizontal="center" vertical="center" wrapText="1"/>
    </xf>
    <xf numFmtId="49" fontId="14" fillId="0" borderId="0" xfId="0" applyNumberFormat="1" applyFont="1" applyFill="1" applyBorder="1" applyAlignment="1">
      <alignment horizontal="right" vertical="center" wrapText="1"/>
    </xf>
    <xf numFmtId="49" fontId="14" fillId="0" borderId="42" xfId="0" applyNumberFormat="1" applyFont="1" applyFill="1" applyBorder="1" applyAlignment="1">
      <alignment horizontal="center" vertical="center" wrapText="1"/>
    </xf>
    <xf numFmtId="0" fontId="14" fillId="0" borderId="31" xfId="0" applyFont="1" applyFill="1" applyBorder="1" applyAlignment="1">
      <alignment horizontal="center" vertical="center" wrapText="1"/>
    </xf>
    <xf numFmtId="49" fontId="14" fillId="0" borderId="41" xfId="0" applyNumberFormat="1" applyFont="1" applyFill="1" applyBorder="1" applyAlignment="1">
      <alignment horizontal="center" vertical="center" wrapText="1"/>
    </xf>
    <xf numFmtId="0" fontId="14" fillId="0" borderId="27" xfId="0" applyFont="1" applyFill="1" applyBorder="1" applyAlignment="1">
      <alignment horizontal="center" vertical="center" wrapText="1"/>
    </xf>
    <xf numFmtId="49" fontId="14" fillId="0" borderId="61" xfId="0" applyNumberFormat="1" applyFont="1" applyFill="1" applyBorder="1" applyAlignment="1">
      <alignment horizontal="center" vertical="center" wrapText="1"/>
    </xf>
    <xf numFmtId="0" fontId="14" fillId="0" borderId="30" xfId="0" applyFont="1" applyFill="1" applyBorder="1" applyAlignment="1">
      <alignment horizontal="center" vertical="center" wrapText="1"/>
    </xf>
    <xf numFmtId="49" fontId="14" fillId="0" borderId="9" xfId="0" applyNumberFormat="1" applyFont="1" applyFill="1" applyBorder="1" applyAlignment="1">
      <alignment horizontal="right" vertical="center" wrapText="1"/>
    </xf>
    <xf numFmtId="49" fontId="14" fillId="0" borderId="34" xfId="0" applyNumberFormat="1" applyFont="1" applyFill="1" applyBorder="1" applyAlignment="1">
      <alignment horizontal="center" vertical="center" wrapText="1"/>
    </xf>
    <xf numFmtId="49" fontId="14" fillId="0" borderId="0" xfId="0" applyNumberFormat="1" applyFont="1" applyFill="1" applyBorder="1" applyAlignment="1">
      <alignment horizontal="center" vertical="center" wrapText="1"/>
    </xf>
    <xf numFmtId="49" fontId="18" fillId="4" borderId="37" xfId="0" applyNumberFormat="1" applyFont="1" applyFill="1" applyBorder="1" applyAlignment="1">
      <alignment horizontal="center" vertical="center" wrapText="1"/>
    </xf>
    <xf numFmtId="0" fontId="14" fillId="3" borderId="30" xfId="0" applyFont="1" applyFill="1" applyBorder="1" applyAlignment="1">
      <alignment vertical="center" wrapText="1"/>
    </xf>
    <xf numFmtId="49" fontId="14" fillId="0" borderId="36" xfId="0" applyNumberFormat="1" applyFont="1" applyFill="1" applyBorder="1" applyAlignment="1">
      <alignment horizontal="center" vertical="center" wrapText="1"/>
    </xf>
    <xf numFmtId="3" fontId="14" fillId="3" borderId="50" xfId="0" applyNumberFormat="1" applyFont="1" applyFill="1" applyBorder="1" applyAlignment="1">
      <alignment horizontal="right" vertical="center" wrapText="1"/>
    </xf>
    <xf numFmtId="49" fontId="14" fillId="0" borderId="37" xfId="0" applyNumberFormat="1" applyFont="1" applyFill="1" applyBorder="1" applyAlignment="1">
      <alignment horizontal="center" vertical="center" wrapText="1"/>
    </xf>
    <xf numFmtId="0" fontId="14" fillId="0" borderId="49" xfId="0" applyFont="1" applyFill="1" applyBorder="1" applyAlignment="1">
      <alignment horizontal="left" vertical="center"/>
    </xf>
    <xf numFmtId="49" fontId="14" fillId="0" borderId="6"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7" xfId="0" applyFont="1" applyFill="1" applyBorder="1" applyAlignment="1">
      <alignment horizontal="right" vertical="center" wrapText="1"/>
    </xf>
    <xf numFmtId="49" fontId="14" fillId="3" borderId="41" xfId="0" applyNumberFormat="1" applyFont="1" applyFill="1" applyBorder="1" applyAlignment="1">
      <alignment horizontal="center" vertical="center" wrapText="1"/>
    </xf>
    <xf numFmtId="49" fontId="14" fillId="3" borderId="27" xfId="0" applyNumberFormat="1" applyFont="1" applyFill="1" applyBorder="1" applyAlignment="1">
      <alignment horizontal="center" vertical="center" wrapText="1"/>
    </xf>
    <xf numFmtId="3" fontId="14" fillId="3" borderId="29" xfId="0" applyNumberFormat="1" applyFont="1" applyFill="1" applyBorder="1" applyAlignment="1">
      <alignment horizontal="right" vertical="center" wrapText="1"/>
    </xf>
    <xf numFmtId="0" fontId="14" fillId="3" borderId="41" xfId="0" applyFont="1" applyFill="1" applyBorder="1" applyAlignment="1">
      <alignment horizontal="center" vertical="center"/>
    </xf>
    <xf numFmtId="3" fontId="14" fillId="3" borderId="71" xfId="0" applyNumberFormat="1" applyFont="1" applyFill="1" applyBorder="1" applyAlignment="1">
      <alignment horizontal="right" vertical="center" wrapText="1"/>
    </xf>
    <xf numFmtId="49" fontId="9" fillId="0" borderId="72" xfId="0" applyNumberFormat="1" applyFont="1" applyFill="1" applyBorder="1" applyAlignment="1">
      <alignment horizontal="right" vertical="center" wrapText="1"/>
    </xf>
    <xf numFmtId="0" fontId="14" fillId="0" borderId="0" xfId="0" applyFont="1" applyBorder="1" applyAlignment="1">
      <alignment vertical="center" wrapText="1"/>
    </xf>
    <xf numFmtId="49" fontId="14" fillId="0" borderId="8" xfId="0" applyNumberFormat="1" applyFont="1" applyFill="1" applyBorder="1" applyAlignment="1">
      <alignment horizontal="center" vertical="center" wrapText="1"/>
    </xf>
    <xf numFmtId="0" fontId="14" fillId="0" borderId="9" xfId="0" applyFont="1" applyFill="1" applyBorder="1" applyAlignment="1">
      <alignment horizontal="left" vertical="center" wrapText="1"/>
    </xf>
    <xf numFmtId="3" fontId="14" fillId="0" borderId="9" xfId="0" applyNumberFormat="1" applyFont="1" applyFill="1" applyBorder="1" applyAlignment="1">
      <alignment horizontal="right" vertical="center"/>
    </xf>
    <xf numFmtId="49" fontId="14" fillId="0" borderId="0" xfId="0" applyNumberFormat="1" applyFont="1" applyFill="1" applyAlignment="1">
      <alignment horizontal="left" vertical="center"/>
    </xf>
    <xf numFmtId="0" fontId="6" fillId="0" borderId="0" xfId="0" applyFont="1"/>
    <xf numFmtId="0" fontId="7" fillId="0" borderId="0" xfId="0" applyFont="1" applyAlignment="1">
      <alignment vertical="center"/>
    </xf>
    <xf numFmtId="0" fontId="14" fillId="0" borderId="0" xfId="0" applyFont="1"/>
    <xf numFmtId="49" fontId="14" fillId="4" borderId="12" xfId="0" applyNumberFormat="1" applyFont="1" applyFill="1" applyBorder="1" applyAlignment="1">
      <alignment horizontal="right" vertical="center" wrapText="1"/>
    </xf>
    <xf numFmtId="0" fontId="14" fillId="0" borderId="49" xfId="0" applyFont="1" applyBorder="1" applyAlignment="1">
      <alignment horizontal="center" vertical="center"/>
    </xf>
    <xf numFmtId="0" fontId="9" fillId="4" borderId="49" xfId="0" applyFont="1" applyFill="1" applyBorder="1" applyAlignment="1">
      <alignment horizontal="center"/>
    </xf>
    <xf numFmtId="0" fontId="14" fillId="0" borderId="38" xfId="0" applyFont="1" applyBorder="1"/>
    <xf numFmtId="0" fontId="14" fillId="0" borderId="4" xfId="0" applyFont="1" applyBorder="1"/>
    <xf numFmtId="0" fontId="14" fillId="0" borderId="5" xfId="0" applyFont="1" applyBorder="1" applyAlignment="1">
      <alignment wrapText="1"/>
    </xf>
    <xf numFmtId="165" fontId="16" fillId="0" borderId="0" xfId="0" applyNumberFormat="1" applyFont="1" applyBorder="1"/>
    <xf numFmtId="3" fontId="9" fillId="2" borderId="2" xfId="0" applyNumberFormat="1" applyFont="1" applyFill="1" applyBorder="1" applyAlignment="1" applyProtection="1">
      <alignment horizontal="center" vertical="center" wrapText="1"/>
      <protection locked="0"/>
    </xf>
    <xf numFmtId="165" fontId="14" fillId="0" borderId="0" xfId="0" applyNumberFormat="1" applyFont="1" applyBorder="1"/>
    <xf numFmtId="0" fontId="9" fillId="0" borderId="32" xfId="0" applyFont="1" applyBorder="1" applyAlignment="1" applyProtection="1">
      <alignment horizontal="center" vertical="center" wrapText="1"/>
      <protection locked="0"/>
    </xf>
    <xf numFmtId="0" fontId="9" fillId="17" borderId="33" xfId="0" applyFont="1" applyFill="1" applyBorder="1" applyAlignment="1" applyProtection="1">
      <alignment horizontal="center" vertical="center" wrapText="1"/>
      <protection locked="0"/>
    </xf>
    <xf numFmtId="0" fontId="9" fillId="14" borderId="2" xfId="0" applyFont="1" applyFill="1" applyBorder="1" applyAlignment="1" applyProtection="1">
      <alignment horizontal="center" vertical="center" wrapText="1"/>
      <protection locked="0"/>
    </xf>
    <xf numFmtId="0" fontId="9" fillId="17" borderId="32" xfId="0" applyFont="1" applyFill="1" applyBorder="1" applyAlignment="1" applyProtection="1">
      <alignment horizontal="center" vertical="center" wrapText="1"/>
      <protection locked="0"/>
    </xf>
    <xf numFmtId="0" fontId="9" fillId="15" borderId="33" xfId="0" applyFont="1" applyFill="1" applyBorder="1" applyAlignment="1" applyProtection="1">
      <alignment horizontal="center" vertical="center" wrapText="1"/>
      <protection locked="0"/>
    </xf>
    <xf numFmtId="3" fontId="9" fillId="3" borderId="2" xfId="0" applyNumberFormat="1" applyFont="1" applyFill="1" applyBorder="1" applyAlignment="1" applyProtection="1">
      <alignment horizontal="center" vertical="center" wrapText="1"/>
      <protection locked="0"/>
    </xf>
    <xf numFmtId="165" fontId="21" fillId="0" borderId="0" xfId="0" applyNumberFormat="1" applyFont="1" applyBorder="1" applyAlignment="1">
      <alignment horizontal="left" vertical="center"/>
    </xf>
    <xf numFmtId="165" fontId="14" fillId="0" borderId="0" xfId="0" applyNumberFormat="1" applyFont="1" applyBorder="1" applyAlignment="1">
      <alignment vertical="center"/>
    </xf>
    <xf numFmtId="0" fontId="14" fillId="0" borderId="19" xfId="0" applyNumberFormat="1" applyFont="1" applyBorder="1" applyAlignment="1" applyProtection="1">
      <alignment horizontal="left" vertical="center" wrapText="1" shrinkToFit="1"/>
      <protection locked="0"/>
    </xf>
    <xf numFmtId="3" fontId="14" fillId="0" borderId="41" xfId="0" applyNumberFormat="1" applyFont="1" applyBorder="1" applyAlignment="1" applyProtection="1">
      <alignment horizontal="right" vertical="center"/>
      <protection locked="0"/>
    </xf>
    <xf numFmtId="3" fontId="14" fillId="17" borderId="56" xfId="0" applyNumberFormat="1" applyFont="1" applyFill="1" applyBorder="1" applyAlignment="1" applyProtection="1">
      <alignment horizontal="right" vertical="center"/>
      <protection locked="0"/>
    </xf>
    <xf numFmtId="3" fontId="14" fillId="21" borderId="19" xfId="0" applyNumberFormat="1" applyFont="1" applyFill="1" applyBorder="1" applyAlignment="1" applyProtection="1">
      <alignment horizontal="right" vertical="center"/>
      <protection locked="0"/>
    </xf>
    <xf numFmtId="3" fontId="14" fillId="20" borderId="41" xfId="0" applyNumberFormat="1" applyFont="1" applyFill="1" applyBorder="1" applyAlignment="1" applyProtection="1">
      <alignment horizontal="right" vertical="center"/>
    </xf>
    <xf numFmtId="166" fontId="14" fillId="5" borderId="17" xfId="0" applyNumberFormat="1" applyFont="1" applyFill="1" applyBorder="1" applyAlignment="1" applyProtection="1">
      <alignment horizontal="right" vertical="center"/>
    </xf>
    <xf numFmtId="49" fontId="14" fillId="3" borderId="19" xfId="0" applyNumberFormat="1" applyFont="1" applyFill="1" applyBorder="1" applyAlignment="1" applyProtection="1">
      <alignment horizontal="left" vertical="center" wrapText="1"/>
      <protection locked="0"/>
    </xf>
    <xf numFmtId="3" fontId="14" fillId="0" borderId="41" xfId="0" applyNumberFormat="1" applyFont="1" applyFill="1" applyBorder="1" applyAlignment="1" applyProtection="1">
      <alignment horizontal="right" vertical="center"/>
      <protection locked="0"/>
    </xf>
    <xf numFmtId="49" fontId="14" fillId="3" borderId="19" xfId="0" applyNumberFormat="1" applyFont="1" applyFill="1" applyBorder="1" applyAlignment="1" applyProtection="1">
      <alignment horizontal="left" vertical="center" wrapText="1" shrinkToFit="1"/>
      <protection locked="0"/>
    </xf>
    <xf numFmtId="0" fontId="9" fillId="0" borderId="43" xfId="0" applyNumberFormat="1" applyFont="1" applyBorder="1" applyAlignment="1" applyProtection="1">
      <alignment horizontal="right" vertical="center"/>
      <protection locked="0"/>
    </xf>
    <xf numFmtId="49" fontId="9" fillId="3" borderId="43" xfId="0" applyNumberFormat="1" applyFont="1" applyFill="1" applyBorder="1" applyAlignment="1" applyProtection="1">
      <alignment horizontal="left" vertical="center" wrapText="1" shrinkToFit="1"/>
      <protection locked="0"/>
    </xf>
    <xf numFmtId="165" fontId="14" fillId="0" borderId="0" xfId="0" applyNumberFormat="1" applyFont="1" applyBorder="1" applyAlignment="1">
      <alignment horizontal="left" vertical="center"/>
    </xf>
    <xf numFmtId="0" fontId="23" fillId="0" borderId="19" xfId="0" applyNumberFormat="1" applyFont="1" applyFill="1" applyBorder="1" applyAlignment="1" applyProtection="1">
      <alignment horizontal="left" vertical="center" wrapText="1"/>
      <protection locked="0"/>
    </xf>
    <xf numFmtId="165" fontId="9" fillId="0" borderId="0" xfId="0" applyNumberFormat="1" applyFont="1" applyBorder="1" applyAlignment="1">
      <alignment horizontal="left" vertical="center"/>
    </xf>
    <xf numFmtId="0" fontId="14" fillId="0" borderId="19" xfId="0" applyNumberFormat="1" applyFont="1" applyBorder="1" applyAlignment="1" applyProtection="1">
      <alignment horizontal="left" vertical="center" shrinkToFit="1"/>
      <protection locked="0"/>
    </xf>
    <xf numFmtId="0" fontId="14" fillId="3" borderId="19" xfId="0" applyNumberFormat="1" applyFont="1" applyFill="1" applyBorder="1" applyAlignment="1" applyProtection="1">
      <alignment horizontal="left" vertical="center" shrinkToFit="1"/>
      <protection locked="0"/>
    </xf>
    <xf numFmtId="0" fontId="14" fillId="3" borderId="19" xfId="0" applyNumberFormat="1" applyFont="1" applyFill="1" applyBorder="1" applyAlignment="1" applyProtection="1">
      <alignment horizontal="left" vertical="center" wrapText="1" shrinkToFit="1"/>
      <protection locked="0"/>
    </xf>
    <xf numFmtId="165" fontId="9" fillId="0" borderId="0" xfId="0" applyNumberFormat="1" applyFont="1" applyBorder="1" applyAlignment="1">
      <alignment vertical="center"/>
    </xf>
    <xf numFmtId="165" fontId="15" fillId="0" borderId="0" xfId="0" applyNumberFormat="1" applyFont="1" applyBorder="1" applyAlignment="1">
      <alignment vertical="center"/>
    </xf>
    <xf numFmtId="0" fontId="23" fillId="0" borderId="19" xfId="0" applyNumberFormat="1" applyFont="1" applyBorder="1" applyAlignment="1" applyProtection="1">
      <alignment horizontal="left" vertical="center" wrapText="1"/>
      <protection locked="0"/>
    </xf>
    <xf numFmtId="3" fontId="23" fillId="0" borderId="41" xfId="0" applyNumberFormat="1" applyFont="1" applyBorder="1" applyAlignment="1" applyProtection="1">
      <alignment horizontal="right" vertical="center"/>
      <protection locked="0"/>
    </xf>
    <xf numFmtId="3" fontId="23" fillId="17" borderId="56" xfId="0" applyNumberFormat="1" applyFont="1" applyFill="1" applyBorder="1" applyAlignment="1" applyProtection="1">
      <alignment horizontal="right" vertical="center"/>
      <protection locked="0"/>
    </xf>
    <xf numFmtId="3" fontId="23" fillId="21" borderId="19" xfId="0" applyNumberFormat="1" applyFont="1" applyFill="1" applyBorder="1" applyAlignment="1" applyProtection="1">
      <alignment horizontal="right" vertical="center"/>
      <protection locked="0"/>
    </xf>
    <xf numFmtId="49" fontId="23" fillId="3" borderId="19" xfId="0" applyNumberFormat="1" applyFont="1" applyFill="1" applyBorder="1" applyAlignment="1" applyProtection="1">
      <alignment vertical="center" wrapText="1" shrinkToFit="1"/>
      <protection locked="0"/>
    </xf>
    <xf numFmtId="165" fontId="23" fillId="0" borderId="0" xfId="0" applyNumberFormat="1" applyFont="1" applyBorder="1" applyAlignment="1">
      <alignment vertical="center"/>
    </xf>
    <xf numFmtId="0" fontId="18" fillId="0" borderId="43" xfId="0" applyNumberFormat="1" applyFont="1" applyBorder="1" applyAlignment="1" applyProtection="1">
      <alignment horizontal="right" vertical="center"/>
      <protection locked="0"/>
    </xf>
    <xf numFmtId="49" fontId="18" fillId="3" borderId="43" xfId="0" applyNumberFormat="1" applyFont="1" applyFill="1" applyBorder="1" applyAlignment="1" applyProtection="1">
      <alignment vertical="center" wrapText="1" shrinkToFit="1"/>
      <protection locked="0"/>
    </xf>
    <xf numFmtId="165" fontId="18" fillId="0" borderId="0" xfId="0" applyNumberFormat="1" applyFont="1" applyBorder="1" applyAlignment="1">
      <alignment vertical="center"/>
    </xf>
    <xf numFmtId="0" fontId="24" fillId="12" borderId="2" xfId="0" applyNumberFormat="1" applyFont="1" applyFill="1" applyBorder="1" applyAlignment="1" applyProtection="1">
      <alignment horizontal="left" vertical="center" wrapText="1"/>
      <protection locked="0"/>
    </xf>
    <xf numFmtId="3" fontId="25" fillId="28" borderId="32" xfId="0" applyNumberFormat="1" applyFont="1" applyFill="1" applyBorder="1" applyAlignment="1" applyProtection="1">
      <alignment horizontal="right" vertical="center"/>
    </xf>
    <xf numFmtId="3" fontId="25" fillId="29" borderId="32" xfId="0" applyNumberFormat="1" applyFont="1" applyFill="1" applyBorder="1" applyAlignment="1" applyProtection="1">
      <alignment horizontal="right" vertical="center"/>
    </xf>
    <xf numFmtId="3" fontId="25" fillId="28" borderId="32" xfId="0" applyNumberFormat="1" applyFont="1" applyFill="1" applyBorder="1" applyAlignment="1" applyProtection="1">
      <alignment horizontal="right" vertical="center"/>
      <protection locked="0"/>
    </xf>
    <xf numFmtId="166" fontId="14" fillId="35" borderId="5" xfId="0" applyNumberFormat="1" applyFont="1" applyFill="1" applyBorder="1" applyAlignment="1" applyProtection="1">
      <alignment horizontal="right" vertical="center"/>
      <protection locked="0"/>
    </xf>
    <xf numFmtId="49" fontId="25" fillId="12" borderId="2" xfId="0" applyNumberFormat="1" applyFont="1" applyFill="1" applyBorder="1" applyAlignment="1" applyProtection="1">
      <alignment horizontal="left" vertical="center" wrapText="1"/>
      <protection locked="0"/>
    </xf>
    <xf numFmtId="165" fontId="25" fillId="0" borderId="0" xfId="0" applyNumberFormat="1" applyFont="1" applyBorder="1" applyAlignment="1">
      <alignment vertical="center"/>
    </xf>
    <xf numFmtId="0" fontId="14" fillId="0" borderId="19" xfId="0" applyNumberFormat="1" applyFont="1" applyBorder="1" applyAlignment="1" applyProtection="1">
      <alignment horizontal="left" vertical="center" wrapText="1"/>
      <protection locked="0"/>
    </xf>
    <xf numFmtId="0" fontId="14" fillId="35" borderId="11" xfId="0" applyFont="1" applyFill="1" applyBorder="1" applyAlignment="1">
      <alignment horizontal="right" vertical="center"/>
    </xf>
    <xf numFmtId="3" fontId="14" fillId="19" borderId="17" xfId="0" applyNumberFormat="1" applyFont="1" applyFill="1" applyBorder="1" applyAlignment="1" applyProtection="1">
      <alignment horizontal="right" vertical="center"/>
      <protection locked="0"/>
    </xf>
    <xf numFmtId="3" fontId="14" fillId="30" borderId="19" xfId="0" applyNumberFormat="1" applyFont="1" applyFill="1" applyBorder="1" applyAlignment="1" applyProtection="1">
      <alignment horizontal="right" vertical="center"/>
      <protection locked="0"/>
    </xf>
    <xf numFmtId="3" fontId="9" fillId="20" borderId="41" xfId="0" applyNumberFormat="1" applyFont="1" applyFill="1" applyBorder="1" applyAlignment="1" applyProtection="1">
      <alignment horizontal="right" vertical="center"/>
    </xf>
    <xf numFmtId="3" fontId="14" fillId="3" borderId="19" xfId="0" applyNumberFormat="1" applyFont="1" applyFill="1" applyBorder="1" applyAlignment="1" applyProtection="1">
      <alignment horizontal="left" vertical="center" wrapText="1" shrinkToFit="1"/>
      <protection locked="0"/>
    </xf>
    <xf numFmtId="0" fontId="9" fillId="0" borderId="76" xfId="0" applyNumberFormat="1" applyFont="1" applyBorder="1" applyAlignment="1" applyProtection="1">
      <alignment horizontal="right" vertical="center"/>
      <protection locked="0"/>
    </xf>
    <xf numFmtId="3" fontId="9" fillId="3" borderId="43" xfId="0" applyNumberFormat="1" applyFont="1" applyFill="1" applyBorder="1" applyAlignment="1" applyProtection="1">
      <alignment horizontal="left" vertical="center" wrapText="1" shrinkToFit="1"/>
      <protection locked="0"/>
    </xf>
    <xf numFmtId="0" fontId="18" fillId="2" borderId="15" xfId="0" applyNumberFormat="1" applyFont="1" applyFill="1" applyBorder="1" applyAlignment="1" applyProtection="1">
      <alignment horizontal="right" vertical="center" wrapText="1"/>
      <protection locked="0"/>
    </xf>
    <xf numFmtId="0" fontId="14" fillId="35" borderId="15" xfId="0" applyFont="1" applyFill="1" applyBorder="1" applyAlignment="1">
      <alignment horizontal="right" vertical="center"/>
    </xf>
    <xf numFmtId="3" fontId="9" fillId="20" borderId="15" xfId="0" applyNumberFormat="1" applyFont="1" applyFill="1" applyBorder="1" applyAlignment="1" applyProtection="1">
      <alignment horizontal="right" vertical="center"/>
    </xf>
    <xf numFmtId="3" fontId="9" fillId="20" borderId="77" xfId="0" applyNumberFormat="1" applyFont="1" applyFill="1" applyBorder="1" applyAlignment="1" applyProtection="1">
      <alignment horizontal="right" vertical="center"/>
    </xf>
    <xf numFmtId="166" fontId="9" fillId="34" borderId="14" xfId="0" applyNumberFormat="1" applyFont="1" applyFill="1" applyBorder="1" applyAlignment="1" applyProtection="1">
      <alignment horizontal="right" vertical="center"/>
    </xf>
    <xf numFmtId="3" fontId="9" fillId="3" borderId="2" xfId="0" applyNumberFormat="1" applyFont="1" applyFill="1" applyBorder="1" applyAlignment="1" applyProtection="1">
      <alignment horizontal="left" vertical="center" shrinkToFit="1"/>
      <protection locked="0"/>
    </xf>
    <xf numFmtId="165" fontId="14" fillId="3" borderId="0" xfId="0" applyNumberFormat="1" applyFont="1" applyFill="1" applyBorder="1" applyAlignment="1">
      <alignment vertical="center"/>
    </xf>
    <xf numFmtId="0" fontId="14" fillId="0" borderId="4" xfId="0" applyNumberFormat="1" applyFont="1" applyFill="1" applyBorder="1" applyAlignment="1">
      <alignment wrapText="1"/>
    </xf>
    <xf numFmtId="3" fontId="14" fillId="0" borderId="4" xfId="0" applyNumberFormat="1" applyFont="1" applyFill="1" applyBorder="1"/>
    <xf numFmtId="3" fontId="14" fillId="0" borderId="4" xfId="0" applyNumberFormat="1" applyFont="1" applyFill="1" applyBorder="1" applyAlignment="1">
      <alignment wrapText="1"/>
    </xf>
    <xf numFmtId="165" fontId="14" fillId="0" borderId="0" xfId="0" applyNumberFormat="1" applyFont="1" applyFill="1" applyBorder="1" applyAlignment="1">
      <alignment horizontal="left" vertical="center"/>
    </xf>
    <xf numFmtId="0" fontId="14" fillId="0" borderId="0" xfId="0" applyNumberFormat="1" applyFont="1" applyBorder="1" applyAlignment="1">
      <alignment wrapText="1"/>
    </xf>
    <xf numFmtId="3" fontId="14" fillId="0" borderId="0" xfId="0" applyNumberFormat="1" applyFont="1" applyBorder="1"/>
    <xf numFmtId="3" fontId="14" fillId="0" borderId="0" xfId="0" applyNumberFormat="1" applyFont="1" applyBorder="1" applyAlignment="1">
      <alignment wrapText="1"/>
    </xf>
    <xf numFmtId="0" fontId="7" fillId="0" borderId="0" xfId="0" applyFont="1" applyFill="1" applyAlignment="1">
      <alignment vertical="center"/>
    </xf>
    <xf numFmtId="0" fontId="6" fillId="0" borderId="0" xfId="0" applyFont="1" applyFill="1" applyAlignment="1">
      <alignment vertical="center"/>
    </xf>
    <xf numFmtId="49" fontId="12" fillId="4" borderId="54" xfId="0" applyNumberFormat="1" applyFont="1" applyFill="1" applyBorder="1" applyAlignment="1">
      <alignment horizontal="center" vertical="center"/>
    </xf>
    <xf numFmtId="0" fontId="5" fillId="0" borderId="1" xfId="0" applyFont="1" applyFill="1" applyBorder="1" applyAlignment="1">
      <alignment horizontal="center" vertical="top"/>
    </xf>
    <xf numFmtId="0" fontId="7" fillId="4" borderId="64" xfId="0" applyFont="1" applyFill="1" applyBorder="1" applyAlignment="1">
      <alignment horizontal="center" vertical="center" wrapText="1"/>
    </xf>
    <xf numFmtId="0" fontId="7" fillId="0" borderId="1" xfId="0" applyFont="1" applyFill="1" applyBorder="1" applyAlignment="1">
      <alignment horizontal="center" vertical="top"/>
    </xf>
    <xf numFmtId="4" fontId="26" fillId="4" borderId="64" xfId="0" applyNumberFormat="1" applyFont="1" applyFill="1" applyBorder="1" applyAlignment="1">
      <alignment horizontal="center" vertical="center" wrapText="1"/>
    </xf>
    <xf numFmtId="0" fontId="7" fillId="4" borderId="55" xfId="0" applyFont="1" applyFill="1" applyBorder="1" applyAlignment="1">
      <alignment horizontal="center" vertical="center" wrapText="1"/>
    </xf>
    <xf numFmtId="0" fontId="6" fillId="0" borderId="0" xfId="0" applyFont="1" applyFill="1" applyAlignment="1">
      <alignment horizontal="center" vertical="top"/>
    </xf>
    <xf numFmtId="49" fontId="6" fillId="0" borderId="42" xfId="0" applyNumberFormat="1" applyFont="1" applyFill="1" applyBorder="1" applyAlignment="1">
      <alignment horizontal="center" vertical="center"/>
    </xf>
    <xf numFmtId="0" fontId="6" fillId="0" borderId="0" xfId="0" applyFont="1" applyFill="1" applyBorder="1" applyAlignment="1">
      <alignment horizontal="center" vertical="center"/>
    </xf>
    <xf numFmtId="4" fontId="6" fillId="0" borderId="31" xfId="0" applyNumberFormat="1" applyFont="1" applyFill="1" applyBorder="1" applyAlignment="1">
      <alignment horizontal="right" vertical="center" wrapText="1"/>
    </xf>
    <xf numFmtId="0" fontId="6" fillId="0" borderId="0" xfId="0" applyFont="1" applyFill="1" applyBorder="1" applyAlignment="1">
      <alignment horizontal="right" vertical="center"/>
    </xf>
    <xf numFmtId="4" fontId="6" fillId="0" borderId="69" xfId="0" applyNumberFormat="1" applyFont="1" applyFill="1" applyBorder="1" applyAlignment="1">
      <alignment horizontal="right" vertical="center" wrapText="1"/>
    </xf>
    <xf numFmtId="49" fontId="6" fillId="0" borderId="41" xfId="0" applyNumberFormat="1" applyFont="1" applyFill="1" applyBorder="1" applyAlignment="1">
      <alignment horizontal="center" vertical="center"/>
    </xf>
    <xf numFmtId="4" fontId="6" fillId="0" borderId="27" xfId="0" applyNumberFormat="1" applyFont="1" applyFill="1" applyBorder="1" applyAlignment="1">
      <alignment horizontal="right" vertical="center" wrapText="1"/>
    </xf>
    <xf numFmtId="4" fontId="6" fillId="0" borderId="56" xfId="0" applyNumberFormat="1" applyFont="1" applyFill="1" applyBorder="1" applyAlignment="1">
      <alignment horizontal="right" vertical="center" wrapText="1"/>
    </xf>
    <xf numFmtId="49" fontId="6" fillId="0" borderId="61" xfId="0" applyNumberFormat="1" applyFont="1" applyFill="1" applyBorder="1" applyAlignment="1">
      <alignment horizontal="center" vertical="center"/>
    </xf>
    <xf numFmtId="4" fontId="6" fillId="0" borderId="30" xfId="0" applyNumberFormat="1" applyFont="1" applyFill="1" applyBorder="1" applyAlignment="1">
      <alignment horizontal="right" vertical="center" wrapText="1"/>
    </xf>
    <xf numFmtId="4" fontId="6" fillId="0" borderId="62" xfId="0" applyNumberFormat="1" applyFont="1" applyFill="1" applyBorder="1" applyAlignment="1">
      <alignment horizontal="right" vertical="center" wrapText="1"/>
    </xf>
    <xf numFmtId="4" fontId="20" fillId="23" borderId="28" xfId="0" applyNumberFormat="1" applyFont="1" applyFill="1" applyBorder="1" applyAlignment="1">
      <alignment horizontal="right" vertical="center"/>
    </xf>
    <xf numFmtId="0" fontId="6" fillId="0" borderId="9" xfId="0" applyFont="1" applyFill="1" applyBorder="1" applyAlignment="1">
      <alignment horizontal="right" vertical="center"/>
    </xf>
    <xf numFmtId="0" fontId="6" fillId="0" borderId="9" xfId="0" applyFont="1" applyFill="1" applyBorder="1" applyAlignment="1">
      <alignment vertical="center"/>
    </xf>
    <xf numFmtId="4" fontId="20" fillId="23" borderId="57" xfId="0" applyNumberFormat="1" applyFont="1" applyFill="1" applyBorder="1" applyAlignment="1">
      <alignment horizontal="right" vertical="center"/>
    </xf>
    <xf numFmtId="0" fontId="6" fillId="0" borderId="7" xfId="0" applyFont="1" applyFill="1" applyBorder="1" applyAlignment="1">
      <alignment horizontal="left" vertical="center"/>
    </xf>
    <xf numFmtId="0" fontId="10" fillId="0" borderId="0" xfId="0" applyFont="1" applyFill="1" applyAlignment="1">
      <alignment horizontal="left" vertical="center"/>
    </xf>
    <xf numFmtId="0" fontId="7" fillId="13" borderId="3" xfId="0" applyFont="1" applyFill="1" applyBorder="1" applyAlignment="1">
      <alignment horizontal="right" vertical="center"/>
    </xf>
    <xf numFmtId="0" fontId="7" fillId="4" borderId="55" xfId="0" applyFont="1" applyFill="1" applyBorder="1" applyAlignment="1">
      <alignment horizontal="center" vertical="center"/>
    </xf>
    <xf numFmtId="4" fontId="6" fillId="0" borderId="69" xfId="0" applyNumberFormat="1" applyFont="1" applyFill="1" applyBorder="1" applyAlignment="1">
      <alignment horizontal="right" vertical="center"/>
    </xf>
    <xf numFmtId="4" fontId="6" fillId="0" borderId="62" xfId="0" applyNumberFormat="1" applyFont="1" applyFill="1" applyBorder="1" applyAlignment="1">
      <alignment horizontal="right" vertical="center"/>
    </xf>
    <xf numFmtId="4" fontId="7" fillId="23" borderId="57" xfId="0" applyNumberFormat="1" applyFont="1" applyFill="1" applyBorder="1" applyAlignment="1">
      <alignment horizontal="right" vertical="center"/>
    </xf>
    <xf numFmtId="0" fontId="7" fillId="3" borderId="3" xfId="0" applyFont="1" applyFill="1" applyBorder="1" applyAlignment="1">
      <alignment vertical="center" wrapText="1"/>
    </xf>
    <xf numFmtId="0" fontId="7" fillId="3" borderId="0" xfId="0" applyFont="1" applyFill="1" applyBorder="1" applyAlignment="1">
      <alignment vertical="center" wrapText="1"/>
    </xf>
    <xf numFmtId="0" fontId="6" fillId="3" borderId="0" xfId="0" applyFont="1" applyFill="1" applyBorder="1" applyAlignment="1">
      <alignment vertical="center" wrapText="1"/>
    </xf>
    <xf numFmtId="0" fontId="6" fillId="0" borderId="0" xfId="0" applyFont="1" applyFill="1" applyAlignment="1">
      <alignment horizontal="right" vertical="center"/>
    </xf>
    <xf numFmtId="49" fontId="7" fillId="3" borderId="0" xfId="0" applyNumberFormat="1" applyFont="1" applyFill="1" applyBorder="1" applyAlignment="1">
      <alignment horizontal="right"/>
    </xf>
    <xf numFmtId="3" fontId="20" fillId="3" borderId="4" xfId="0" applyNumberFormat="1" applyFont="1" applyFill="1" applyBorder="1"/>
    <xf numFmtId="4" fontId="6" fillId="7" borderId="56" xfId="0" applyNumberFormat="1" applyFont="1" applyFill="1" applyBorder="1" applyAlignment="1">
      <alignment vertical="center"/>
    </xf>
    <xf numFmtId="0" fontId="7" fillId="6" borderId="66" xfId="0" applyFont="1" applyFill="1" applyBorder="1" applyAlignment="1">
      <alignment horizontal="center" vertical="center" wrapText="1"/>
    </xf>
    <xf numFmtId="4" fontId="7" fillId="6" borderId="64" xfId="0" applyNumberFormat="1" applyFont="1" applyFill="1" applyBorder="1" applyAlignment="1">
      <alignment horizontal="center" vertical="center" wrapText="1"/>
    </xf>
    <xf numFmtId="4" fontId="26" fillId="6" borderId="55" xfId="0" applyNumberFormat="1" applyFont="1" applyFill="1" applyBorder="1" applyAlignment="1">
      <alignment horizontal="center" vertical="center" wrapText="1"/>
    </xf>
    <xf numFmtId="4" fontId="6" fillId="15" borderId="27" xfId="0" applyNumberFormat="1" applyFont="1" applyFill="1" applyBorder="1" applyAlignment="1">
      <alignment horizontal="center" vertical="center"/>
    </xf>
    <xf numFmtId="4" fontId="6" fillId="15" borderId="27" xfId="0" applyNumberFormat="1" applyFont="1" applyFill="1" applyBorder="1" applyAlignment="1">
      <alignment vertical="center"/>
    </xf>
    <xf numFmtId="4" fontId="6" fillId="25" borderId="27" xfId="0" applyNumberFormat="1" applyFont="1" applyFill="1" applyBorder="1" applyAlignment="1">
      <alignment horizontal="center" vertical="center"/>
    </xf>
    <xf numFmtId="4" fontId="6" fillId="25" borderId="56" xfId="0" applyNumberFormat="1" applyFont="1" applyFill="1" applyBorder="1" applyAlignment="1">
      <alignment vertical="center"/>
    </xf>
    <xf numFmtId="4" fontId="7" fillId="15" borderId="27" xfId="0" applyNumberFormat="1" applyFont="1" applyFill="1" applyBorder="1" applyAlignment="1">
      <alignment horizontal="center" vertical="center"/>
    </xf>
    <xf numFmtId="4" fontId="7" fillId="15" borderId="27" xfId="0" applyNumberFormat="1" applyFont="1" applyFill="1" applyBorder="1" applyAlignment="1">
      <alignment vertical="center"/>
    </xf>
    <xf numFmtId="4" fontId="7" fillId="7" borderId="56" xfId="0" applyNumberFormat="1" applyFont="1" applyFill="1" applyBorder="1" applyAlignment="1">
      <alignment vertical="center"/>
    </xf>
    <xf numFmtId="4" fontId="6" fillId="25" borderId="27" xfId="0" applyNumberFormat="1" applyFont="1" applyFill="1" applyBorder="1" applyAlignment="1">
      <alignment vertical="center"/>
    </xf>
    <xf numFmtId="4" fontId="26" fillId="24" borderId="27" xfId="0" applyNumberFormat="1" applyFont="1" applyFill="1" applyBorder="1" applyAlignment="1">
      <alignment horizontal="center" vertical="center"/>
    </xf>
    <xf numFmtId="0" fontId="7" fillId="0" borderId="37" xfId="0" quotePrefix="1" applyFont="1" applyBorder="1" applyAlignment="1">
      <alignment horizontal="right" vertical="center"/>
    </xf>
    <xf numFmtId="0" fontId="7" fillId="0" borderId="18" xfId="0" applyFont="1" applyBorder="1" applyAlignment="1">
      <alignment horizontal="right" vertical="center"/>
    </xf>
    <xf numFmtId="0" fontId="11" fillId="0" borderId="47" xfId="0" quotePrefix="1" applyFont="1" applyBorder="1" applyAlignment="1">
      <alignment horizontal="right" vertical="center"/>
    </xf>
    <xf numFmtId="4" fontId="6" fillId="7" borderId="57" xfId="0" applyNumberFormat="1" applyFont="1" applyFill="1" applyBorder="1" applyAlignment="1">
      <alignment vertical="center"/>
    </xf>
    <xf numFmtId="0" fontId="9" fillId="0" borderId="0" xfId="0" applyFont="1"/>
    <xf numFmtId="0" fontId="9" fillId="0" borderId="0" xfId="0" applyFont="1" applyAlignment="1">
      <alignment wrapText="1"/>
    </xf>
    <xf numFmtId="0" fontId="14" fillId="0" borderId="0" xfId="0" applyFont="1" applyAlignment="1">
      <alignment wrapText="1"/>
    </xf>
    <xf numFmtId="0" fontId="9" fillId="0" borderId="0" xfId="0" applyFont="1" applyAlignment="1">
      <alignment horizontal="right" wrapText="1"/>
    </xf>
    <xf numFmtId="0" fontId="29" fillId="0" borderId="11" xfId="0" applyFont="1" applyBorder="1" applyAlignment="1">
      <alignment vertical="center"/>
    </xf>
    <xf numFmtId="0" fontId="17" fillId="0" borderId="0" xfId="0" applyFont="1" applyAlignment="1">
      <alignment vertical="center"/>
    </xf>
    <xf numFmtId="0" fontId="17" fillId="0" borderId="54" xfId="0" applyFont="1" applyBorder="1" applyAlignment="1">
      <alignment vertical="center"/>
    </xf>
    <xf numFmtId="4" fontId="29" fillId="4" borderId="55" xfId="0" applyNumberFormat="1" applyFont="1" applyFill="1" applyBorder="1" applyAlignment="1">
      <alignment horizontal="center" vertical="center" wrapText="1"/>
    </xf>
    <xf numFmtId="0" fontId="30" fillId="0" borderId="0" xfId="0" applyFont="1" applyBorder="1" applyAlignment="1">
      <alignment horizontal="center" vertical="center"/>
    </xf>
    <xf numFmtId="0" fontId="29" fillId="4" borderId="64" xfId="0" applyFont="1" applyFill="1" applyBorder="1" applyAlignment="1">
      <alignment horizontal="center" vertical="center"/>
    </xf>
    <xf numFmtId="0" fontId="29" fillId="4" borderId="55" xfId="0" applyFont="1" applyFill="1" applyBorder="1" applyAlignment="1">
      <alignment horizontal="center" vertical="center"/>
    </xf>
    <xf numFmtId="0" fontId="17" fillId="4" borderId="41" xfId="0" applyFont="1" applyFill="1" applyBorder="1" applyAlignment="1">
      <alignment horizontal="right" vertical="center"/>
    </xf>
    <xf numFmtId="4" fontId="17" fillId="7" borderId="56" xfId="0" applyNumberFormat="1" applyFont="1" applyFill="1" applyBorder="1" applyAlignment="1">
      <alignment horizontal="right" vertical="center" wrapText="1"/>
    </xf>
    <xf numFmtId="164" fontId="17" fillId="0" borderId="0" xfId="0" applyNumberFormat="1" applyFont="1" applyBorder="1" applyAlignment="1">
      <alignment horizontal="right" vertical="center"/>
    </xf>
    <xf numFmtId="3" fontId="29" fillId="7" borderId="27" xfId="0" applyNumberFormat="1" applyFont="1" applyFill="1" applyBorder="1" applyAlignment="1">
      <alignment horizontal="right" vertical="center"/>
    </xf>
    <xf numFmtId="166" fontId="29" fillId="7" borderId="56" xfId="0" applyNumberFormat="1" applyFont="1" applyFill="1" applyBorder="1" applyAlignment="1">
      <alignment horizontal="center" vertical="center"/>
    </xf>
    <xf numFmtId="0" fontId="16" fillId="0" borderId="0" xfId="0" applyFont="1" applyAlignment="1">
      <alignment vertical="center"/>
    </xf>
    <xf numFmtId="4" fontId="17" fillId="7" borderId="62" xfId="0" applyNumberFormat="1" applyFont="1" applyFill="1" applyBorder="1" applyAlignment="1">
      <alignment horizontal="right" vertical="center" wrapText="1"/>
    </xf>
    <xf numFmtId="3" fontId="17" fillId="7" borderId="30" xfId="0" applyNumberFormat="1" applyFont="1" applyFill="1" applyBorder="1" applyAlignment="1">
      <alignment horizontal="right" vertical="center"/>
    </xf>
    <xf numFmtId="166" fontId="17" fillId="7" borderId="62" xfId="0" applyNumberFormat="1" applyFont="1" applyFill="1" applyBorder="1" applyAlignment="1">
      <alignment horizontal="center" vertical="center"/>
    </xf>
    <xf numFmtId="0" fontId="14" fillId="0" borderId="0" xfId="0" applyFont="1" applyAlignment="1">
      <alignment horizontal="left" vertical="center"/>
    </xf>
    <xf numFmtId="0" fontId="29" fillId="4" borderId="45" xfId="0" applyFont="1" applyFill="1" applyBorder="1" applyAlignment="1">
      <alignment horizontal="right" vertical="center"/>
    </xf>
    <xf numFmtId="4" fontId="29" fillId="7" borderId="67" xfId="0" applyNumberFormat="1" applyFont="1" applyFill="1" applyBorder="1" applyAlignment="1">
      <alignment horizontal="right" vertical="center" wrapText="1"/>
    </xf>
    <xf numFmtId="0" fontId="17" fillId="0" borderId="0" xfId="0" applyFont="1" applyBorder="1" applyAlignment="1">
      <alignment vertical="center"/>
    </xf>
    <xf numFmtId="3" fontId="29" fillId="7" borderId="68" xfId="0" applyNumberFormat="1" applyFont="1" applyFill="1" applyBorder="1" applyAlignment="1">
      <alignment horizontal="right" vertical="center"/>
    </xf>
    <xf numFmtId="166" fontId="29" fillId="7" borderId="67" xfId="0" applyNumberFormat="1" applyFont="1" applyFill="1" applyBorder="1" applyAlignment="1">
      <alignment horizontal="center" vertical="center"/>
    </xf>
    <xf numFmtId="0" fontId="29" fillId="0" borderId="0" xfId="0" applyFont="1" applyAlignment="1">
      <alignment vertical="center"/>
    </xf>
    <xf numFmtId="0" fontId="17" fillId="0" borderId="1" xfId="0" applyFont="1" applyBorder="1" applyAlignment="1">
      <alignment vertical="center"/>
    </xf>
    <xf numFmtId="0" fontId="17" fillId="0" borderId="13" xfId="0" applyFont="1" applyBorder="1" applyAlignment="1">
      <alignment horizontal="center" vertical="center"/>
    </xf>
    <xf numFmtId="0" fontId="14" fillId="0" borderId="34" xfId="0" applyFont="1" applyBorder="1"/>
    <xf numFmtId="0" fontId="14" fillId="0" borderId="0" xfId="0" applyFont="1" applyBorder="1"/>
    <xf numFmtId="0" fontId="13" fillId="0" borderId="13"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0" xfId="0" applyFont="1" applyAlignment="1">
      <alignment horizontal="left" vertical="center" wrapText="1"/>
    </xf>
    <xf numFmtId="0" fontId="16" fillId="0" borderId="0" xfId="0" applyFont="1" applyAlignment="1">
      <alignment horizontal="left" vertical="center" wrapText="1"/>
    </xf>
    <xf numFmtId="0" fontId="14" fillId="0" borderId="13" xfId="0" applyFont="1" applyBorder="1" applyAlignment="1">
      <alignment horizontal="center"/>
    </xf>
    <xf numFmtId="0" fontId="14" fillId="0" borderId="13" xfId="0" applyFont="1" applyBorder="1" applyAlignment="1">
      <alignment horizontal="center" wrapText="1"/>
    </xf>
    <xf numFmtId="0" fontId="9" fillId="0" borderId="6" xfId="0" applyFont="1" applyBorder="1"/>
    <xf numFmtId="0" fontId="14" fillId="0" borderId="13" xfId="0" applyFont="1" applyBorder="1"/>
    <xf numFmtId="0" fontId="14" fillId="0" borderId="0" xfId="0" applyFont="1" applyBorder="1" applyAlignment="1">
      <alignment horizontal="center"/>
    </xf>
    <xf numFmtId="0" fontId="32" fillId="0" borderId="34" xfId="0" applyFont="1" applyFill="1" applyBorder="1"/>
    <xf numFmtId="0" fontId="14" fillId="0" borderId="8" xfId="0" applyFont="1" applyBorder="1"/>
    <xf numFmtId="0" fontId="14" fillId="0" borderId="9" xfId="0" applyFont="1" applyBorder="1"/>
    <xf numFmtId="0" fontId="14" fillId="0" borderId="10" xfId="0" applyFont="1" applyBorder="1"/>
    <xf numFmtId="0" fontId="33" fillId="4" borderId="27" xfId="0" applyFont="1" applyFill="1" applyBorder="1" applyAlignment="1">
      <alignment horizontal="right" vertical="center"/>
    </xf>
    <xf numFmtId="0" fontId="33" fillId="9" borderId="27" xfId="0" applyFont="1" applyFill="1" applyBorder="1" applyAlignment="1">
      <alignment horizontal="center" vertical="center"/>
    </xf>
    <xf numFmtId="0" fontId="33" fillId="9" borderId="27" xfId="0" applyNumberFormat="1" applyFont="1" applyFill="1" applyBorder="1" applyAlignment="1">
      <alignment horizontal="center" vertical="center" wrapText="1"/>
    </xf>
    <xf numFmtId="49" fontId="33" fillId="10" borderId="27" xfId="0" applyNumberFormat="1" applyFont="1" applyFill="1" applyBorder="1" applyAlignment="1">
      <alignment horizontal="center" vertical="center"/>
    </xf>
    <xf numFmtId="0" fontId="33" fillId="4" borderId="27" xfId="0" applyFont="1" applyFill="1" applyBorder="1" applyAlignment="1">
      <alignment horizontal="right" vertical="center" wrapText="1"/>
    </xf>
    <xf numFmtId="0" fontId="33" fillId="0" borderId="0" xfId="0" applyFont="1"/>
    <xf numFmtId="49" fontId="33" fillId="4" borderId="28" xfId="0" applyNumberFormat="1" applyFont="1" applyFill="1" applyBorder="1" applyAlignment="1">
      <alignment horizontal="right" vertical="center" wrapText="1"/>
    </xf>
    <xf numFmtId="0" fontId="33" fillId="7" borderId="28" xfId="0" applyNumberFormat="1" applyFont="1" applyFill="1" applyBorder="1" applyAlignment="1">
      <alignment horizontal="center" vertical="center"/>
    </xf>
    <xf numFmtId="0" fontId="33" fillId="0" borderId="9" xfId="0" applyFont="1" applyBorder="1" applyAlignment="1">
      <alignment vertical="center"/>
    </xf>
    <xf numFmtId="0" fontId="33" fillId="4" borderId="28" xfId="0" applyFont="1" applyFill="1" applyBorder="1" applyAlignment="1">
      <alignment horizontal="right" vertical="center"/>
    </xf>
    <xf numFmtId="0" fontId="33" fillId="7" borderId="57" xfId="0" applyNumberFormat="1" applyFont="1" applyFill="1" applyBorder="1" applyAlignment="1">
      <alignment horizontal="center" vertical="center" wrapText="1"/>
    </xf>
    <xf numFmtId="49" fontId="33" fillId="0" borderId="0" xfId="0" applyNumberFormat="1" applyFont="1" applyAlignment="1">
      <alignment vertical="center"/>
    </xf>
    <xf numFmtId="0" fontId="33" fillId="0" borderId="0" xfId="0" applyFont="1" applyAlignment="1">
      <alignment vertical="center"/>
    </xf>
    <xf numFmtId="0" fontId="6" fillId="13" borderId="0" xfId="0" applyFont="1" applyFill="1" applyBorder="1" applyAlignment="1">
      <alignment horizontal="right" vertical="center"/>
    </xf>
    <xf numFmtId="0" fontId="6" fillId="13" borderId="10" xfId="0" applyFont="1" applyFill="1" applyBorder="1" applyAlignment="1">
      <alignment horizontal="right" vertical="center"/>
    </xf>
    <xf numFmtId="0" fontId="6" fillId="3" borderId="5" xfId="0" applyFont="1" applyFill="1" applyBorder="1" applyAlignment="1">
      <alignment vertical="center" wrapText="1"/>
    </xf>
    <xf numFmtId="4" fontId="20" fillId="23" borderId="5" xfId="0" applyNumberFormat="1" applyFont="1" applyFill="1" applyBorder="1" applyAlignment="1">
      <alignment vertical="center"/>
    </xf>
    <xf numFmtId="0" fontId="6" fillId="3" borderId="0" xfId="0" applyFont="1" applyFill="1" applyBorder="1" applyAlignment="1"/>
    <xf numFmtId="0" fontId="6" fillId="0" borderId="0" xfId="0" applyFont="1" applyAlignment="1">
      <alignment vertical="center"/>
    </xf>
    <xf numFmtId="0" fontId="6" fillId="0" borderId="0" xfId="0" applyFont="1" applyAlignment="1">
      <alignment vertical="center" shrinkToFit="1"/>
    </xf>
    <xf numFmtId="4" fontId="7" fillId="8" borderId="57" xfId="0" applyNumberFormat="1" applyFont="1" applyFill="1" applyBorder="1" applyAlignment="1">
      <alignment vertical="center"/>
    </xf>
    <xf numFmtId="4" fontId="6" fillId="11" borderId="32" xfId="0" applyNumberFormat="1" applyFont="1" applyFill="1" applyBorder="1" applyAlignment="1">
      <alignment vertical="center"/>
    </xf>
    <xf numFmtId="4" fontId="7" fillId="11" borderId="33" xfId="0" applyNumberFormat="1" applyFont="1" applyFill="1" applyBorder="1" applyAlignment="1">
      <alignment vertical="center"/>
    </xf>
    <xf numFmtId="49" fontId="33" fillId="4" borderId="30" xfId="0" applyNumberFormat="1" applyFont="1" applyFill="1" applyBorder="1" applyAlignment="1">
      <alignment horizontal="right" vertical="center" wrapText="1"/>
    </xf>
    <xf numFmtId="0" fontId="33" fillId="7" borderId="30" xfId="0" applyFont="1" applyFill="1" applyBorder="1" applyAlignment="1">
      <alignment horizontal="center" vertical="center"/>
    </xf>
    <xf numFmtId="0" fontId="33" fillId="4" borderId="30" xfId="0" applyFont="1" applyFill="1" applyBorder="1" applyAlignment="1">
      <alignment horizontal="right" vertical="center"/>
    </xf>
    <xf numFmtId="0" fontId="33" fillId="7" borderId="30" xfId="0" applyNumberFormat="1" applyFont="1" applyFill="1" applyBorder="1" applyAlignment="1">
      <alignment horizontal="center" vertical="center" wrapText="1"/>
    </xf>
    <xf numFmtId="0" fontId="34" fillId="0" borderId="0" xfId="0" applyFont="1"/>
    <xf numFmtId="0" fontId="6" fillId="3" borderId="5" xfId="0" applyFont="1" applyFill="1" applyBorder="1" applyAlignment="1">
      <alignment horizontal="center" vertical="center" wrapText="1"/>
    </xf>
    <xf numFmtId="0" fontId="7" fillId="4" borderId="3" xfId="0" applyFont="1" applyFill="1" applyBorder="1" applyAlignment="1">
      <alignment horizontal="right" vertical="center" wrapText="1"/>
    </xf>
    <xf numFmtId="0" fontId="6" fillId="4" borderId="4" xfId="0" applyFont="1" applyFill="1" applyBorder="1" applyAlignment="1">
      <alignment horizontal="center" vertical="center" wrapText="1"/>
    </xf>
    <xf numFmtId="4" fontId="6" fillId="3" borderId="27" xfId="0" applyNumberFormat="1" applyFont="1" applyFill="1" applyBorder="1" applyAlignment="1">
      <alignment vertical="center"/>
    </xf>
    <xf numFmtId="4" fontId="6" fillId="3" borderId="56" xfId="0" applyNumberFormat="1" applyFont="1" applyFill="1" applyBorder="1" applyAlignment="1">
      <alignment vertical="center"/>
    </xf>
    <xf numFmtId="4" fontId="6" fillId="37" borderId="39" xfId="0" applyNumberFormat="1" applyFont="1" applyFill="1" applyBorder="1" applyAlignment="1">
      <alignment vertical="center"/>
    </xf>
    <xf numFmtId="4" fontId="6" fillId="37" borderId="18" xfId="0" applyNumberFormat="1" applyFont="1" applyFill="1" applyBorder="1" applyAlignment="1">
      <alignment vertical="center"/>
    </xf>
    <xf numFmtId="4" fontId="6" fillId="37" borderId="17" xfId="0" applyNumberFormat="1" applyFont="1" applyFill="1" applyBorder="1" applyAlignment="1">
      <alignment vertical="center"/>
    </xf>
    <xf numFmtId="4" fontId="26" fillId="38" borderId="39" xfId="0" applyNumberFormat="1" applyFont="1" applyFill="1" applyBorder="1" applyAlignment="1">
      <alignment horizontal="center" vertical="center"/>
    </xf>
    <xf numFmtId="4" fontId="7" fillId="38" borderId="18" xfId="0" applyNumberFormat="1" applyFont="1" applyFill="1" applyBorder="1" applyAlignment="1">
      <alignment vertical="center"/>
    </xf>
    <xf numFmtId="4" fontId="7" fillId="38" borderId="17" xfId="0" applyNumberFormat="1" applyFont="1" applyFill="1" applyBorder="1" applyAlignment="1">
      <alignment vertical="center"/>
    </xf>
    <xf numFmtId="167" fontId="6" fillId="36" borderId="51" xfId="0" applyNumberFormat="1" applyFont="1" applyFill="1" applyBorder="1" applyAlignment="1">
      <alignment horizontal="center" vertical="center" wrapText="1"/>
    </xf>
    <xf numFmtId="167" fontId="6" fillId="36" borderId="53" xfId="0" applyNumberFormat="1" applyFont="1" applyFill="1" applyBorder="1" applyAlignment="1">
      <alignment horizontal="center" vertical="center" wrapText="1"/>
    </xf>
    <xf numFmtId="0" fontId="14" fillId="0" borderId="23" xfId="0" applyNumberFormat="1" applyFont="1" applyBorder="1" applyAlignment="1" applyProtection="1">
      <alignment horizontal="left" vertical="center" wrapText="1" shrinkToFit="1"/>
      <protection locked="0"/>
    </xf>
    <xf numFmtId="3" fontId="14" fillId="0" borderId="42" xfId="0" applyNumberFormat="1" applyFont="1" applyBorder="1" applyAlignment="1" applyProtection="1">
      <alignment horizontal="right" vertical="center"/>
      <protection locked="0"/>
    </xf>
    <xf numFmtId="3" fontId="14" fillId="17" borderId="69" xfId="0" applyNumberFormat="1" applyFont="1" applyFill="1" applyBorder="1" applyAlignment="1" applyProtection="1">
      <alignment horizontal="right" vertical="center"/>
      <protection locked="0"/>
    </xf>
    <xf numFmtId="3" fontId="14" fillId="21" borderId="23" xfId="0" applyNumberFormat="1" applyFont="1" applyFill="1" applyBorder="1" applyAlignment="1" applyProtection="1">
      <alignment horizontal="right" vertical="center"/>
      <protection locked="0"/>
    </xf>
    <xf numFmtId="3" fontId="14" fillId="20" borderId="42" xfId="0" applyNumberFormat="1" applyFont="1" applyFill="1" applyBorder="1" applyAlignment="1" applyProtection="1">
      <alignment horizontal="right" vertical="center"/>
    </xf>
    <xf numFmtId="166" fontId="14" fillId="5" borderId="21" xfId="0" applyNumberFormat="1" applyFont="1" applyFill="1" applyBorder="1" applyAlignment="1" applyProtection="1">
      <alignment horizontal="right" vertical="center"/>
    </xf>
    <xf numFmtId="49" fontId="14" fillId="3" borderId="23" xfId="0" applyNumberFormat="1" applyFont="1" applyFill="1" applyBorder="1" applyAlignment="1" applyProtection="1">
      <alignment horizontal="left" vertical="center" wrapText="1"/>
      <protection locked="0"/>
    </xf>
    <xf numFmtId="49" fontId="14" fillId="3" borderId="23" xfId="0" applyNumberFormat="1" applyFont="1" applyFill="1" applyBorder="1" applyAlignment="1" applyProtection="1">
      <alignment horizontal="left" vertical="center" wrapText="1" shrinkToFit="1"/>
      <protection locked="0"/>
    </xf>
    <xf numFmtId="0" fontId="14" fillId="3" borderId="23" xfId="0" applyNumberFormat="1" applyFont="1" applyFill="1" applyBorder="1" applyAlignment="1" applyProtection="1">
      <alignment horizontal="left" vertical="center" wrapText="1" shrinkToFit="1"/>
      <protection locked="0"/>
    </xf>
    <xf numFmtId="0" fontId="14" fillId="0" borderId="23" xfId="0" applyNumberFormat="1" applyFont="1" applyBorder="1" applyAlignment="1" applyProtection="1">
      <alignment horizontal="left" vertical="center" shrinkToFit="1"/>
      <protection locked="0"/>
    </xf>
    <xf numFmtId="0" fontId="9" fillId="0" borderId="23" xfId="0" applyNumberFormat="1" applyFont="1" applyBorder="1" applyAlignment="1" applyProtection="1">
      <alignment horizontal="left" vertical="center" wrapText="1"/>
      <protection locked="0"/>
    </xf>
    <xf numFmtId="49" fontId="14" fillId="3" borderId="23" xfId="0" applyNumberFormat="1" applyFont="1" applyFill="1" applyBorder="1" applyAlignment="1" applyProtection="1">
      <alignment vertical="center" wrapText="1" shrinkToFit="1"/>
      <protection locked="0"/>
    </xf>
    <xf numFmtId="49" fontId="9" fillId="3" borderId="23" xfId="0" applyNumberFormat="1" applyFont="1" applyFill="1" applyBorder="1" applyAlignment="1" applyProtection="1">
      <alignment horizontal="left" vertical="center" wrapText="1" shrinkToFit="1"/>
      <protection locked="0"/>
    </xf>
    <xf numFmtId="3" fontId="14" fillId="35" borderId="11" xfId="0" applyNumberFormat="1" applyFont="1" applyFill="1" applyBorder="1" applyAlignment="1" applyProtection="1">
      <alignment horizontal="right" vertical="center"/>
      <protection locked="0"/>
    </xf>
    <xf numFmtId="3" fontId="14" fillId="19" borderId="21" xfId="0" applyNumberFormat="1" applyFont="1" applyFill="1" applyBorder="1" applyAlignment="1" applyProtection="1">
      <alignment horizontal="right" vertical="center"/>
      <protection locked="0"/>
    </xf>
    <xf numFmtId="3" fontId="14" fillId="22" borderId="21" xfId="0" applyNumberFormat="1" applyFont="1" applyFill="1" applyBorder="1" applyAlignment="1" applyProtection="1">
      <alignment horizontal="right" vertical="center"/>
      <protection locked="0"/>
    </xf>
    <xf numFmtId="3" fontId="14" fillId="30" borderId="23" xfId="0" applyNumberFormat="1" applyFont="1" applyFill="1" applyBorder="1" applyAlignment="1" applyProtection="1">
      <alignment horizontal="right" vertical="center"/>
      <protection locked="0"/>
    </xf>
    <xf numFmtId="3" fontId="9" fillId="20" borderId="42" xfId="0" applyNumberFormat="1" applyFont="1" applyFill="1" applyBorder="1" applyAlignment="1" applyProtection="1">
      <alignment horizontal="right" vertical="center"/>
    </xf>
    <xf numFmtId="3" fontId="14" fillId="3" borderId="23" xfId="0" applyNumberFormat="1" applyFont="1" applyFill="1" applyBorder="1" applyAlignment="1" applyProtection="1">
      <alignment horizontal="left" vertical="center" wrapText="1" shrinkToFit="1"/>
      <protection locked="0"/>
    </xf>
    <xf numFmtId="3" fontId="22" fillId="3" borderId="45" xfId="0" applyNumberFormat="1" applyFont="1" applyFill="1" applyBorder="1" applyProtection="1">
      <protection locked="0"/>
    </xf>
    <xf numFmtId="3" fontId="9" fillId="3" borderId="45" xfId="0" applyNumberFormat="1" applyFont="1" applyFill="1" applyBorder="1" applyAlignment="1" applyProtection="1">
      <alignment horizontal="right" vertical="center" wrapText="1"/>
      <protection locked="0"/>
    </xf>
    <xf numFmtId="3" fontId="18" fillId="3" borderId="45" xfId="0" applyNumberFormat="1" applyFont="1" applyFill="1" applyBorder="1" applyAlignment="1" applyProtection="1">
      <alignment horizontal="right" vertical="center"/>
      <protection locked="0"/>
    </xf>
    <xf numFmtId="3" fontId="9" fillId="3" borderId="45" xfId="0" applyNumberFormat="1" applyFont="1" applyFill="1" applyBorder="1" applyAlignment="1" applyProtection="1">
      <alignment horizontal="right" vertical="center"/>
      <protection locked="0"/>
    </xf>
    <xf numFmtId="3" fontId="9" fillId="20" borderId="75" xfId="0" applyNumberFormat="1" applyFont="1" applyFill="1" applyBorder="1" applyAlignment="1" applyProtection="1">
      <alignment horizontal="right" vertical="center"/>
    </xf>
    <xf numFmtId="3" fontId="9" fillId="20" borderId="61" xfId="0" applyNumberFormat="1" applyFont="1" applyFill="1" applyBorder="1" applyAlignment="1" applyProtection="1">
      <alignment horizontal="right" vertical="center"/>
    </xf>
    <xf numFmtId="3" fontId="9" fillId="39" borderId="15" xfId="0" applyNumberFormat="1" applyFont="1" applyFill="1" applyBorder="1" applyAlignment="1" applyProtection="1">
      <alignment horizontal="right" vertical="center"/>
    </xf>
    <xf numFmtId="3" fontId="9" fillId="30" borderId="76" xfId="0" applyNumberFormat="1" applyFont="1" applyFill="1" applyBorder="1" applyAlignment="1" applyProtection="1">
      <alignment horizontal="right" vertical="center"/>
    </xf>
    <xf numFmtId="3" fontId="9" fillId="20" borderId="45" xfId="0" applyNumberFormat="1" applyFont="1" applyFill="1" applyBorder="1" applyAlignment="1" applyProtection="1">
      <alignment horizontal="right" vertical="center"/>
    </xf>
    <xf numFmtId="3" fontId="9" fillId="17" borderId="57" xfId="0" applyNumberFormat="1" applyFont="1" applyFill="1" applyBorder="1" applyAlignment="1" applyProtection="1">
      <alignment horizontal="right" vertical="center"/>
      <protection locked="0"/>
    </xf>
    <xf numFmtId="3" fontId="9" fillId="21" borderId="43" xfId="0" applyNumberFormat="1" applyFont="1" applyFill="1" applyBorder="1" applyAlignment="1" applyProtection="1">
      <alignment horizontal="right" vertical="center"/>
      <protection locked="0"/>
    </xf>
    <xf numFmtId="3" fontId="18" fillId="21" borderId="43" xfId="0" applyNumberFormat="1" applyFont="1" applyFill="1" applyBorder="1" applyAlignment="1" applyProtection="1">
      <alignment horizontal="right" vertical="center"/>
      <protection locked="0"/>
    </xf>
    <xf numFmtId="3" fontId="18" fillId="17" borderId="57" xfId="0" applyNumberFormat="1" applyFont="1" applyFill="1" applyBorder="1" applyAlignment="1" applyProtection="1">
      <alignment horizontal="right" vertical="center"/>
      <protection locked="0"/>
    </xf>
    <xf numFmtId="3" fontId="9" fillId="17" borderId="57" xfId="0" applyNumberFormat="1" applyFont="1" applyFill="1" applyBorder="1" applyAlignment="1" applyProtection="1">
      <alignment horizontal="right" vertical="center" wrapText="1"/>
      <protection locked="0"/>
    </xf>
    <xf numFmtId="3" fontId="9" fillId="21" borderId="43" xfId="0" applyNumberFormat="1" applyFont="1" applyFill="1" applyBorder="1" applyAlignment="1" applyProtection="1">
      <alignment horizontal="right" vertical="center" wrapText="1"/>
      <protection locked="0"/>
    </xf>
    <xf numFmtId="3" fontId="22" fillId="17" borderId="57" xfId="0" applyNumberFormat="1" applyFont="1" applyFill="1" applyBorder="1" applyProtection="1">
      <protection locked="0"/>
    </xf>
    <xf numFmtId="3" fontId="22" fillId="21" borderId="43" xfId="0" applyNumberFormat="1" applyFont="1" applyFill="1" applyBorder="1" applyProtection="1">
      <protection locked="0"/>
    </xf>
    <xf numFmtId="3" fontId="9" fillId="20" borderId="45" xfId="0" applyNumberFormat="1" applyFont="1" applyFill="1" applyBorder="1" applyAlignment="1" applyProtection="1">
      <alignment horizontal="right" vertical="center"/>
      <protection locked="0"/>
    </xf>
    <xf numFmtId="166" fontId="9" fillId="25" borderId="60" xfId="0" applyNumberFormat="1" applyFont="1" applyFill="1" applyBorder="1" applyAlignment="1" applyProtection="1">
      <alignment horizontal="right" vertical="center"/>
    </xf>
    <xf numFmtId="166" fontId="9" fillId="5" borderId="60" xfId="0" applyNumberFormat="1" applyFont="1" applyFill="1" applyBorder="1" applyAlignment="1" applyProtection="1">
      <alignment horizontal="right" vertical="center"/>
    </xf>
    <xf numFmtId="166" fontId="14" fillId="25" borderId="75" xfId="0" applyNumberFormat="1" applyFont="1" applyFill="1" applyBorder="1" applyAlignment="1" applyProtection="1">
      <alignment horizontal="right" vertical="center"/>
    </xf>
    <xf numFmtId="4" fontId="6" fillId="3" borderId="27" xfId="0" applyNumberFormat="1" applyFont="1" applyFill="1" applyBorder="1" applyAlignment="1">
      <alignment horizontal="center" vertical="center"/>
    </xf>
    <xf numFmtId="0" fontId="9" fillId="0" borderId="78" xfId="0" applyFont="1" applyFill="1" applyBorder="1" applyAlignment="1">
      <alignment horizontal="left" vertical="center"/>
    </xf>
    <xf numFmtId="10" fontId="9" fillId="15" borderId="80" xfId="0" applyNumberFormat="1" applyFont="1" applyFill="1" applyBorder="1" applyAlignment="1">
      <alignment horizontal="right" vertical="center"/>
    </xf>
    <xf numFmtId="0" fontId="14" fillId="0" borderId="80" xfId="0" applyFont="1" applyBorder="1" applyAlignment="1">
      <alignment vertical="center"/>
    </xf>
    <xf numFmtId="0" fontId="14" fillId="0" borderId="0" xfId="0" applyFont="1" applyFill="1" applyBorder="1" applyAlignment="1">
      <alignment horizontal="left" vertical="center"/>
    </xf>
    <xf numFmtId="10" fontId="9" fillId="27" borderId="33" xfId="0" applyNumberFormat="1" applyFont="1" applyFill="1" applyBorder="1" applyAlignment="1">
      <alignment vertical="center" wrapText="1"/>
    </xf>
    <xf numFmtId="4" fontId="14" fillId="0" borderId="0" xfId="0" applyNumberFormat="1" applyFont="1" applyFill="1" applyAlignment="1">
      <alignment horizontal="left" vertical="center"/>
    </xf>
    <xf numFmtId="4" fontId="6" fillId="31" borderId="27" xfId="0" applyNumberFormat="1" applyFont="1" applyFill="1" applyBorder="1" applyAlignment="1">
      <alignment vertical="center"/>
    </xf>
    <xf numFmtId="4" fontId="20" fillId="31" borderId="55" xfId="0" applyNumberFormat="1" applyFont="1" applyFill="1" applyBorder="1"/>
    <xf numFmtId="4" fontId="28" fillId="31" borderId="56" xfId="0" applyNumberFormat="1" applyFont="1" applyFill="1" applyBorder="1"/>
    <xf numFmtId="4" fontId="6" fillId="40" borderId="56" xfId="0" applyNumberFormat="1" applyFont="1" applyFill="1" applyBorder="1" applyAlignment="1">
      <alignment vertical="center"/>
    </xf>
    <xf numFmtId="10" fontId="9" fillId="15" borderId="79" xfId="0" applyNumberFormat="1" applyFont="1" applyFill="1" applyBorder="1" applyAlignment="1">
      <alignment horizontal="right" vertical="center" wrapText="1"/>
    </xf>
    <xf numFmtId="0" fontId="14" fillId="0" borderId="6" xfId="0" applyFont="1" applyFill="1" applyBorder="1" applyAlignment="1">
      <alignment horizontal="center" vertical="center"/>
    </xf>
    <xf numFmtId="49" fontId="14" fillId="31" borderId="1" xfId="0" applyNumberFormat="1" applyFont="1" applyFill="1" applyBorder="1" applyAlignment="1">
      <alignment horizontal="right" vertical="center" wrapText="1"/>
    </xf>
    <xf numFmtId="4" fontId="14" fillId="32" borderId="1" xfId="0" applyNumberFormat="1" applyFont="1" applyFill="1" applyBorder="1" applyAlignment="1">
      <alignment horizontal="right" vertical="center" wrapText="1"/>
    </xf>
    <xf numFmtId="0" fontId="14" fillId="0" borderId="9" xfId="0" applyFont="1" applyFill="1" applyBorder="1" applyAlignment="1">
      <alignment horizontal="left" vertical="center"/>
    </xf>
    <xf numFmtId="0" fontId="14" fillId="0" borderId="10" xfId="0" applyFont="1" applyFill="1" applyBorder="1" applyAlignment="1">
      <alignment horizontal="left" vertical="center"/>
    </xf>
    <xf numFmtId="0" fontId="14" fillId="3" borderId="13" xfId="0" applyFont="1" applyFill="1" applyBorder="1" applyAlignment="1">
      <alignment vertical="center"/>
    </xf>
    <xf numFmtId="0" fontId="14" fillId="3" borderId="0" xfId="0" applyFont="1" applyFill="1" applyBorder="1" applyAlignment="1">
      <alignment vertical="center"/>
    </xf>
    <xf numFmtId="0" fontId="14" fillId="0" borderId="13" xfId="0" applyFont="1" applyFill="1" applyBorder="1" applyAlignment="1">
      <alignment horizontal="right" vertical="center" wrapText="1"/>
    </xf>
    <xf numFmtId="0" fontId="9" fillId="0" borderId="34" xfId="0" applyFont="1" applyFill="1" applyBorder="1" applyAlignment="1">
      <alignment horizontal="left" vertical="center" wrapText="1"/>
    </xf>
    <xf numFmtId="0" fontId="14" fillId="0" borderId="0" xfId="0" applyFont="1" applyFill="1" applyBorder="1" applyAlignment="1">
      <alignment vertical="center" wrapText="1"/>
    </xf>
    <xf numFmtId="3" fontId="14" fillId="0" borderId="0" xfId="0" applyNumberFormat="1" applyFont="1" applyFill="1" applyBorder="1" applyAlignment="1">
      <alignment horizontal="right" vertical="center" wrapText="1"/>
    </xf>
    <xf numFmtId="0" fontId="9" fillId="4" borderId="64" xfId="0" applyFont="1" applyFill="1" applyBorder="1" applyAlignment="1">
      <alignment horizontal="center" vertical="center"/>
    </xf>
    <xf numFmtId="0" fontId="14" fillId="0" borderId="1" xfId="0" applyFont="1" applyBorder="1" applyAlignment="1">
      <alignment vertical="center"/>
    </xf>
    <xf numFmtId="49" fontId="14" fillId="0" borderId="41" xfId="0" applyNumberFormat="1" applyFont="1" applyFill="1" applyBorder="1" applyAlignment="1">
      <alignment horizontal="center" vertical="center"/>
    </xf>
    <xf numFmtId="49" fontId="14" fillId="4" borderId="32" xfId="0" applyNumberFormat="1" applyFont="1" applyFill="1" applyBorder="1" applyAlignment="1">
      <alignment horizontal="right" vertical="center" wrapText="1" indent="1"/>
    </xf>
    <xf numFmtId="4" fontId="14" fillId="3" borderId="81" xfId="0" applyNumberFormat="1" applyFont="1" applyFill="1" applyBorder="1"/>
    <xf numFmtId="4" fontId="14" fillId="0" borderId="33" xfId="0" applyNumberFormat="1" applyFont="1" applyFill="1" applyBorder="1" applyAlignment="1">
      <alignment horizontal="center" vertical="center" wrapText="1"/>
    </xf>
    <xf numFmtId="49" fontId="14" fillId="3" borderId="37" xfId="0" applyNumberFormat="1" applyFont="1" applyFill="1" applyBorder="1" applyAlignment="1">
      <alignment horizontal="left" vertical="center" wrapText="1"/>
    </xf>
    <xf numFmtId="49" fontId="14" fillId="3" borderId="18" xfId="0" applyNumberFormat="1" applyFont="1" applyFill="1" applyBorder="1" applyAlignment="1">
      <alignment horizontal="left" vertical="center" wrapText="1"/>
    </xf>
    <xf numFmtId="4" fontId="37" fillId="8" borderId="28" xfId="0" applyNumberFormat="1" applyFont="1" applyFill="1" applyBorder="1" applyAlignment="1">
      <alignment horizontal="right" vertical="center"/>
    </xf>
    <xf numFmtId="4" fontId="7" fillId="15" borderId="5" xfId="0" applyNumberFormat="1" applyFont="1" applyFill="1" applyBorder="1" applyAlignment="1">
      <alignment horizontal="center" vertical="center"/>
    </xf>
    <xf numFmtId="4" fontId="9" fillId="0" borderId="26" xfId="0" applyNumberFormat="1" applyFont="1" applyFill="1" applyBorder="1" applyAlignment="1">
      <alignment horizontal="right" vertical="center"/>
    </xf>
    <xf numFmtId="4" fontId="14" fillId="0" borderId="19" xfId="0" applyNumberFormat="1" applyFont="1" applyFill="1" applyBorder="1" applyAlignment="1">
      <alignment horizontal="right" vertical="center"/>
    </xf>
    <xf numFmtId="4" fontId="14" fillId="0" borderId="23" xfId="0" applyNumberFormat="1" applyFont="1" applyFill="1" applyBorder="1" applyAlignment="1">
      <alignment horizontal="right" vertical="center"/>
    </xf>
    <xf numFmtId="4" fontId="9" fillId="15" borderId="16" xfId="0" applyNumberFormat="1" applyFont="1" applyFill="1" applyBorder="1" applyAlignment="1">
      <alignment horizontal="right" vertical="center"/>
    </xf>
    <xf numFmtId="4" fontId="9" fillId="15" borderId="79" xfId="0" applyNumberFormat="1" applyFont="1" applyFill="1" applyBorder="1" applyAlignment="1">
      <alignment horizontal="right" vertical="center"/>
    </xf>
    <xf numFmtId="4" fontId="9" fillId="15" borderId="26" xfId="0" applyNumberFormat="1" applyFont="1" applyFill="1" applyBorder="1" applyAlignment="1">
      <alignment horizontal="right" vertical="center"/>
    </xf>
    <xf numFmtId="4" fontId="14" fillId="15" borderId="19" xfId="0" applyNumberFormat="1" applyFont="1" applyFill="1" applyBorder="1" applyAlignment="1">
      <alignment horizontal="right" vertical="center"/>
    </xf>
    <xf numFmtId="4" fontId="14" fillId="15" borderId="23" xfId="0" applyNumberFormat="1" applyFont="1" applyFill="1" applyBorder="1" applyAlignment="1">
      <alignment horizontal="right" vertical="center"/>
    </xf>
    <xf numFmtId="4" fontId="14" fillId="0" borderId="27" xfId="0" applyNumberFormat="1" applyFont="1" applyFill="1" applyBorder="1" applyAlignment="1">
      <alignment vertical="center"/>
    </xf>
    <xf numFmtId="4" fontId="14" fillId="0" borderId="5" xfId="0" applyNumberFormat="1" applyFont="1" applyFill="1" applyBorder="1" applyAlignment="1">
      <alignment horizontal="right" vertical="center" wrapText="1"/>
    </xf>
    <xf numFmtId="4" fontId="14" fillId="0" borderId="31" xfId="0" applyNumberFormat="1" applyFont="1" applyFill="1" applyBorder="1" applyAlignment="1">
      <alignment horizontal="right" vertical="center" wrapText="1"/>
    </xf>
    <xf numFmtId="4" fontId="14" fillId="0" borderId="27" xfId="0" applyNumberFormat="1" applyFont="1" applyFill="1" applyBorder="1" applyAlignment="1">
      <alignment horizontal="right" vertical="center" wrapText="1"/>
    </xf>
    <xf numFmtId="4" fontId="9" fillId="15" borderId="49" xfId="0" applyNumberFormat="1" applyFont="1" applyFill="1" applyBorder="1" applyAlignment="1">
      <alignment horizontal="right" vertical="center" wrapText="1"/>
    </xf>
    <xf numFmtId="4" fontId="14" fillId="0" borderId="27" xfId="0" applyNumberFormat="1" applyFont="1" applyFill="1" applyBorder="1" applyAlignment="1">
      <alignment horizontal="right" vertical="center"/>
    </xf>
    <xf numFmtId="4" fontId="14" fillId="0" borderId="50" xfId="0" applyNumberFormat="1" applyFont="1" applyFill="1" applyBorder="1" applyAlignment="1">
      <alignment horizontal="right" vertical="center" wrapText="1"/>
    </xf>
    <xf numFmtId="0" fontId="14" fillId="3" borderId="13" xfId="0" applyFont="1" applyFill="1" applyBorder="1" applyAlignment="1">
      <alignment vertical="center"/>
    </xf>
    <xf numFmtId="0" fontId="14" fillId="3" borderId="0" xfId="0" applyFont="1" applyFill="1" applyBorder="1" applyAlignment="1">
      <alignment vertical="center"/>
    </xf>
    <xf numFmtId="49" fontId="6" fillId="0" borderId="44" xfId="0" applyNumberFormat="1" applyFont="1" applyFill="1" applyBorder="1" applyAlignment="1">
      <alignment horizontal="left" vertical="center"/>
    </xf>
    <xf numFmtId="49" fontId="6" fillId="0" borderId="22" xfId="0" applyNumberFormat="1" applyFont="1" applyBorder="1" applyAlignment="1">
      <alignment horizontal="left" vertical="center"/>
    </xf>
    <xf numFmtId="49" fontId="6" fillId="0" borderId="29" xfId="0" applyNumberFormat="1" applyFont="1" applyBorder="1" applyAlignment="1">
      <alignment horizontal="left" vertical="center"/>
    </xf>
    <xf numFmtId="14" fontId="14" fillId="0" borderId="49" xfId="0" applyNumberFormat="1" applyFont="1" applyBorder="1" applyAlignment="1">
      <alignment horizontal="center" vertical="center"/>
    </xf>
    <xf numFmtId="4" fontId="27" fillId="41" borderId="31" xfId="0" applyNumberFormat="1" applyFont="1" applyFill="1" applyBorder="1" applyAlignment="1">
      <alignment horizontal="right" vertical="center"/>
    </xf>
    <xf numFmtId="14" fontId="6" fillId="3" borderId="4" xfId="0" applyNumberFormat="1" applyFont="1" applyFill="1" applyBorder="1" applyAlignment="1">
      <alignment horizontal="center" vertical="center" wrapText="1"/>
    </xf>
    <xf numFmtId="0" fontId="14" fillId="0" borderId="37" xfId="0" applyFont="1" applyFill="1" applyBorder="1" applyAlignment="1">
      <alignment horizontal="left" vertical="center"/>
    </xf>
    <xf numFmtId="0" fontId="14" fillId="0" borderId="17" xfId="0" applyFont="1" applyBorder="1" applyAlignment="1">
      <alignment horizontal="left" vertical="center"/>
    </xf>
    <xf numFmtId="0" fontId="9" fillId="0" borderId="3" xfId="0" applyFont="1" applyFill="1" applyBorder="1" applyAlignment="1">
      <alignment horizontal="left" vertical="center" wrapText="1"/>
    </xf>
    <xf numFmtId="0" fontId="0" fillId="0" borderId="4" xfId="0" applyBorder="1" applyAlignment="1">
      <alignment vertical="center" wrapText="1"/>
    </xf>
    <xf numFmtId="0" fontId="0" fillId="0" borderId="5" xfId="0" applyBorder="1" applyAlignment="1">
      <alignment vertical="center" wrapText="1"/>
    </xf>
    <xf numFmtId="0" fontId="35" fillId="0" borderId="3" xfId="0" applyFont="1" applyBorder="1" applyAlignment="1">
      <alignment vertical="center" wrapText="1"/>
    </xf>
    <xf numFmtId="0" fontId="35" fillId="0" borderId="5" xfId="0" applyFont="1" applyBorder="1" applyAlignment="1">
      <alignment vertical="center" wrapText="1"/>
    </xf>
    <xf numFmtId="0" fontId="9" fillId="2" borderId="3"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0" borderId="4" xfId="0" applyFont="1" applyBorder="1" applyAlignment="1">
      <alignment horizontal="left" vertical="center" wrapText="1"/>
    </xf>
    <xf numFmtId="0" fontId="14" fillId="0" borderId="39" xfId="0" applyFont="1" applyFill="1" applyBorder="1" applyAlignment="1">
      <alignment horizontal="left" vertical="center"/>
    </xf>
    <xf numFmtId="0" fontId="0" fillId="0" borderId="18" xfId="0" applyBorder="1" applyAlignment="1">
      <alignment horizontal="left" vertical="center"/>
    </xf>
    <xf numFmtId="0" fontId="0" fillId="0" borderId="47" xfId="0" applyBorder="1" applyAlignment="1">
      <alignment horizontal="left" vertical="center"/>
    </xf>
    <xf numFmtId="49" fontId="14" fillId="3" borderId="37" xfId="0" applyNumberFormat="1" applyFont="1" applyFill="1" applyBorder="1" applyAlignment="1">
      <alignment horizontal="right" vertical="center"/>
    </xf>
    <xf numFmtId="0" fontId="14" fillId="3" borderId="47" xfId="0" applyFont="1" applyFill="1" applyBorder="1" applyAlignment="1">
      <alignment horizontal="right" vertical="center"/>
    </xf>
    <xf numFmtId="49" fontId="14" fillId="3" borderId="37" xfId="0" applyNumberFormat="1" applyFont="1" applyFill="1" applyBorder="1" applyAlignment="1">
      <alignment horizontal="right" vertical="center" wrapText="1"/>
    </xf>
    <xf numFmtId="49" fontId="14" fillId="3" borderId="70" xfId="0" applyNumberFormat="1" applyFont="1" applyFill="1" applyBorder="1" applyAlignment="1">
      <alignment horizontal="right" vertical="center" wrapText="1"/>
    </xf>
    <xf numFmtId="0" fontId="14" fillId="3" borderId="53" xfId="0" applyFont="1" applyFill="1" applyBorder="1" applyAlignment="1">
      <alignment horizontal="right" vertical="center"/>
    </xf>
    <xf numFmtId="49" fontId="9" fillId="0" borderId="65" xfId="0" applyNumberFormat="1" applyFont="1" applyFill="1" applyBorder="1" applyAlignment="1">
      <alignment horizontal="center" vertical="center" wrapText="1"/>
    </xf>
    <xf numFmtId="0" fontId="9" fillId="0" borderId="25" xfId="0" applyFont="1" applyBorder="1" applyAlignment="1">
      <alignment vertical="center" wrapText="1"/>
    </xf>
    <xf numFmtId="49" fontId="14" fillId="0" borderId="39" xfId="0" applyNumberFormat="1" applyFont="1" applyFill="1" applyBorder="1" applyAlignment="1">
      <alignment horizontal="center" vertical="center" wrapText="1"/>
    </xf>
    <xf numFmtId="0" fontId="14" fillId="0" borderId="17" xfId="0" applyFont="1" applyBorder="1" applyAlignment="1">
      <alignment vertical="center" wrapText="1"/>
    </xf>
    <xf numFmtId="49" fontId="14" fillId="0" borderId="40" xfId="0" applyNumberFormat="1" applyFont="1" applyFill="1" applyBorder="1" applyAlignment="1">
      <alignment horizontal="center" vertical="center" wrapText="1"/>
    </xf>
    <xf numFmtId="0" fontId="14" fillId="0" borderId="10" xfId="0" applyFont="1" applyBorder="1" applyAlignment="1">
      <alignment vertical="center" wrapText="1"/>
    </xf>
    <xf numFmtId="49" fontId="9" fillId="0" borderId="24" xfId="0" applyNumberFormat="1" applyFont="1" applyFill="1" applyBorder="1" applyAlignment="1">
      <alignment horizontal="right" vertical="center" wrapText="1"/>
    </xf>
    <xf numFmtId="0" fontId="14" fillId="0" borderId="66" xfId="0" applyFont="1" applyBorder="1" applyAlignment="1">
      <alignment horizontal="right" vertical="center" wrapText="1"/>
    </xf>
    <xf numFmtId="0" fontId="14" fillId="0" borderId="51" xfId="0" applyFont="1" applyFill="1" applyBorder="1" applyAlignment="1">
      <alignment horizontal="left" vertical="center" wrapText="1"/>
    </xf>
    <xf numFmtId="0" fontId="14" fillId="0" borderId="52" xfId="0" applyFont="1" applyBorder="1" applyAlignment="1">
      <alignment horizontal="left" vertical="center" wrapText="1"/>
    </xf>
    <xf numFmtId="0" fontId="14" fillId="0" borderId="53" xfId="0" applyFont="1" applyBorder="1" applyAlignment="1">
      <alignment horizontal="left" vertical="center" wrapText="1"/>
    </xf>
    <xf numFmtId="0" fontId="14" fillId="0" borderId="0" xfId="0" applyFont="1" applyFill="1" applyBorder="1" applyAlignment="1">
      <alignment horizontal="left" vertical="center" wrapText="1"/>
    </xf>
    <xf numFmtId="0" fontId="9" fillId="0" borderId="34" xfId="0" applyFont="1" applyFill="1" applyBorder="1" applyAlignment="1">
      <alignment horizontal="left" vertical="center" wrapText="1"/>
    </xf>
    <xf numFmtId="0" fontId="14" fillId="0" borderId="0" xfId="0" applyFont="1" applyFill="1" applyBorder="1" applyAlignment="1">
      <alignment vertical="center" wrapText="1"/>
    </xf>
    <xf numFmtId="3" fontId="14" fillId="0" borderId="0" xfId="0" applyNumberFormat="1" applyFont="1" applyFill="1" applyBorder="1" applyAlignment="1">
      <alignment horizontal="right" vertical="center" wrapText="1"/>
    </xf>
    <xf numFmtId="0" fontId="14" fillId="0" borderId="13" xfId="0" applyFont="1" applyFill="1" applyBorder="1" applyAlignment="1">
      <alignment horizontal="right" vertical="center" wrapText="1"/>
    </xf>
    <xf numFmtId="4" fontId="9" fillId="15" borderId="38" xfId="0" applyNumberFormat="1" applyFont="1" applyFill="1" applyBorder="1" applyAlignment="1">
      <alignment horizontal="right" vertical="center" wrapText="1"/>
    </xf>
    <xf numFmtId="4" fontId="9" fillId="27" borderId="5" xfId="0" applyNumberFormat="1" applyFont="1" applyFill="1" applyBorder="1" applyAlignment="1">
      <alignment horizontal="right" vertical="center" wrapText="1"/>
    </xf>
    <xf numFmtId="4" fontId="9" fillId="25" borderId="38" xfId="0" applyNumberFormat="1" applyFont="1" applyFill="1" applyBorder="1" applyAlignment="1">
      <alignment horizontal="right" vertical="center" wrapText="1"/>
    </xf>
    <xf numFmtId="4" fontId="9" fillId="26" borderId="5" xfId="0" applyNumberFormat="1" applyFont="1" applyFill="1" applyBorder="1" applyAlignment="1">
      <alignment horizontal="right" vertical="center" wrapText="1"/>
    </xf>
    <xf numFmtId="3" fontId="14" fillId="0" borderId="13" xfId="0" applyNumberFormat="1" applyFont="1" applyFill="1" applyBorder="1" applyAlignment="1">
      <alignment horizontal="right" vertical="center" wrapText="1"/>
    </xf>
    <xf numFmtId="4" fontId="9" fillId="33" borderId="73" xfId="0" applyNumberFormat="1" applyFont="1" applyFill="1" applyBorder="1" applyAlignment="1">
      <alignment horizontal="right" vertical="center"/>
    </xf>
    <xf numFmtId="4" fontId="14" fillId="0" borderId="74" xfId="0" applyNumberFormat="1" applyFont="1" applyBorder="1" applyAlignment="1">
      <alignment vertical="center"/>
    </xf>
    <xf numFmtId="49" fontId="9" fillId="0" borderId="70" xfId="0" applyNumberFormat="1" applyFont="1" applyFill="1" applyBorder="1" applyAlignment="1">
      <alignment horizontal="right" vertical="center" wrapText="1"/>
    </xf>
    <xf numFmtId="0" fontId="14" fillId="0" borderId="53" xfId="0" applyFont="1" applyBorder="1" applyAlignment="1">
      <alignment vertical="center" wrapText="1"/>
    </xf>
    <xf numFmtId="0" fontId="9" fillId="0" borderId="70" xfId="0" applyFont="1" applyFill="1" applyBorder="1" applyAlignment="1">
      <alignment horizontal="right" vertical="center"/>
    </xf>
    <xf numFmtId="0" fontId="9" fillId="0" borderId="53" xfId="0" applyFont="1" applyBorder="1" applyAlignment="1">
      <alignment horizontal="right" vertical="center"/>
    </xf>
    <xf numFmtId="0" fontId="9" fillId="0" borderId="34" xfId="0" applyFont="1" applyFill="1" applyBorder="1" applyAlignment="1">
      <alignment horizontal="right" vertical="center" wrapText="1"/>
    </xf>
    <xf numFmtId="0" fontId="14" fillId="0" borderId="0" xfId="0" applyFont="1" applyBorder="1" applyAlignment="1">
      <alignment horizontal="right" vertical="center" wrapText="1"/>
    </xf>
    <xf numFmtId="0" fontId="14" fillId="0" borderId="1" xfId="0" applyFont="1" applyFill="1" applyBorder="1" applyAlignment="1">
      <alignment horizontal="right" vertical="center" wrapText="1"/>
    </xf>
    <xf numFmtId="0" fontId="14" fillId="0" borderId="1" xfId="0" applyFont="1" applyBorder="1" applyAlignment="1">
      <alignment horizontal="right" vertical="center" wrapText="1"/>
    </xf>
    <xf numFmtId="0" fontId="13" fillId="0" borderId="9" xfId="0" applyFont="1" applyFill="1" applyBorder="1" applyAlignment="1">
      <alignment horizontal="center" vertical="center"/>
    </xf>
    <xf numFmtId="0" fontId="13" fillId="0" borderId="9" xfId="0" applyFont="1" applyBorder="1" applyAlignment="1">
      <alignment horizontal="center" vertical="center"/>
    </xf>
    <xf numFmtId="3" fontId="14" fillId="3" borderId="0" xfId="0" applyNumberFormat="1" applyFont="1" applyFill="1" applyBorder="1" applyAlignment="1">
      <alignment horizontal="right" vertical="center"/>
    </xf>
    <xf numFmtId="0" fontId="14" fillId="3" borderId="13" xfId="0" applyFont="1" applyFill="1" applyBorder="1" applyAlignment="1">
      <alignment vertical="center"/>
    </xf>
    <xf numFmtId="0" fontId="14" fillId="3" borderId="0" xfId="0" applyFont="1" applyFill="1" applyBorder="1" applyAlignment="1">
      <alignment vertical="center"/>
    </xf>
    <xf numFmtId="4" fontId="14" fillId="26" borderId="5" xfId="0" applyNumberFormat="1" applyFont="1" applyFill="1" applyBorder="1" applyAlignment="1">
      <alignment horizontal="right" vertical="center" wrapText="1"/>
    </xf>
    <xf numFmtId="0" fontId="9" fillId="0" borderId="3" xfId="0" applyFont="1" applyFill="1" applyBorder="1" applyAlignment="1">
      <alignment horizontal="right" vertical="center"/>
    </xf>
    <xf numFmtId="0" fontId="14" fillId="0" borderId="35" xfId="0" applyFont="1" applyBorder="1" applyAlignment="1">
      <alignment horizontal="right" vertical="center"/>
    </xf>
    <xf numFmtId="0" fontId="9" fillId="0" borderId="2" xfId="0" applyFont="1" applyFill="1" applyBorder="1" applyAlignment="1">
      <alignment horizontal="right" vertical="center"/>
    </xf>
    <xf numFmtId="0" fontId="14" fillId="0" borderId="2" xfId="0" applyFont="1" applyBorder="1" applyAlignment="1">
      <alignment horizontal="right" vertical="center"/>
    </xf>
    <xf numFmtId="0" fontId="14" fillId="0" borderId="32" xfId="0" applyFont="1" applyBorder="1" applyAlignment="1">
      <alignment horizontal="right" vertical="center"/>
    </xf>
    <xf numFmtId="0" fontId="9" fillId="4" borderId="65" xfId="0" applyFont="1" applyFill="1" applyBorder="1" applyAlignment="1">
      <alignment horizontal="center" vertical="center"/>
    </xf>
    <xf numFmtId="0" fontId="14" fillId="0" borderId="25" xfId="0" applyFont="1" applyBorder="1" applyAlignment="1">
      <alignment vertical="center"/>
    </xf>
    <xf numFmtId="4" fontId="9" fillId="15" borderId="51" xfId="0" applyNumberFormat="1" applyFont="1" applyFill="1" applyBorder="1" applyAlignment="1">
      <alignment horizontal="right" vertical="center" wrapText="1"/>
    </xf>
    <xf numFmtId="4" fontId="14" fillId="15" borderId="60" xfId="0" applyNumberFormat="1" applyFont="1" applyFill="1" applyBorder="1" applyAlignment="1">
      <alignment vertical="center" wrapText="1"/>
    </xf>
    <xf numFmtId="3" fontId="15" fillId="3" borderId="13" xfId="0" applyNumberFormat="1" applyFont="1" applyFill="1" applyBorder="1" applyAlignment="1">
      <alignment horizontal="center" vertical="center" wrapText="1"/>
    </xf>
    <xf numFmtId="0" fontId="14" fillId="3" borderId="13" xfId="0" applyFont="1" applyFill="1" applyBorder="1" applyAlignment="1">
      <alignment vertical="center" wrapText="1"/>
    </xf>
    <xf numFmtId="49" fontId="9" fillId="4" borderId="66" xfId="0" applyNumberFormat="1" applyFont="1" applyFill="1" applyBorder="1" applyAlignment="1">
      <alignment horizontal="left" vertical="center" wrapText="1"/>
    </xf>
    <xf numFmtId="49" fontId="9" fillId="4" borderId="64" xfId="0" applyNumberFormat="1" applyFont="1" applyFill="1" applyBorder="1" applyAlignment="1">
      <alignment horizontal="left" vertical="center" wrapText="1"/>
    </xf>
    <xf numFmtId="49" fontId="14" fillId="4" borderId="30" xfId="0" applyNumberFormat="1" applyFont="1" applyFill="1" applyBorder="1" applyAlignment="1">
      <alignment horizontal="left" vertical="center" wrapText="1"/>
    </xf>
    <xf numFmtId="49" fontId="14" fillId="4" borderId="28" xfId="0" applyNumberFormat="1" applyFont="1" applyFill="1" applyBorder="1" applyAlignment="1">
      <alignment horizontal="left" vertical="center" wrapText="1"/>
    </xf>
    <xf numFmtId="0" fontId="15" fillId="3" borderId="0"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4" fillId="0" borderId="65" xfId="0" applyFont="1" applyBorder="1" applyAlignment="1">
      <alignment horizontal="left" vertical="center" wrapText="1"/>
    </xf>
    <xf numFmtId="0" fontId="14" fillId="0" borderId="63" xfId="0" applyFont="1" applyBorder="1" applyAlignment="1">
      <alignment horizontal="left" vertical="center" wrapText="1"/>
    </xf>
    <xf numFmtId="0" fontId="14" fillId="0" borderId="66" xfId="0" applyFont="1" applyBorder="1" applyAlignment="1">
      <alignment horizontal="left" vertical="center" wrapText="1"/>
    </xf>
    <xf numFmtId="0" fontId="33" fillId="15" borderId="51" xfId="0" applyNumberFormat="1" applyFont="1" applyFill="1" applyBorder="1" applyAlignment="1">
      <alignment horizontal="center" vertical="center" wrapText="1"/>
    </xf>
    <xf numFmtId="0" fontId="34" fillId="15" borderId="52" xfId="0" applyFont="1" applyFill="1" applyBorder="1" applyAlignment="1">
      <alignment horizontal="center" vertical="center" wrapText="1"/>
    </xf>
    <xf numFmtId="0" fontId="34" fillId="15" borderId="53" xfId="0" applyFont="1" applyFill="1" applyBorder="1" applyAlignment="1">
      <alignment horizontal="center" vertical="center" wrapText="1"/>
    </xf>
    <xf numFmtId="0" fontId="14" fillId="4" borderId="81" xfId="0" applyFont="1" applyFill="1" applyBorder="1" applyAlignment="1">
      <alignment horizontal="right" vertical="center"/>
    </xf>
    <xf numFmtId="0" fontId="14" fillId="0" borderId="81" xfId="0" applyFont="1" applyBorder="1" applyAlignment="1">
      <alignment vertical="center"/>
    </xf>
    <xf numFmtId="49" fontId="9" fillId="2" borderId="3" xfId="0" applyNumberFormat="1" applyFont="1" applyFill="1" applyBorder="1" applyAlignment="1">
      <alignment horizontal="left" vertical="center" wrapText="1"/>
    </xf>
    <xf numFmtId="0" fontId="14" fillId="0" borderId="4" xfId="0" applyFont="1" applyBorder="1" applyAlignment="1">
      <alignment wrapText="1"/>
    </xf>
    <xf numFmtId="0" fontId="14" fillId="0" borderId="9" xfId="0" applyFont="1" applyBorder="1" applyAlignment="1">
      <alignment wrapText="1"/>
    </xf>
    <xf numFmtId="0" fontId="14" fillId="0" borderId="5" xfId="0" applyFont="1" applyBorder="1" applyAlignment="1">
      <alignment wrapText="1"/>
    </xf>
    <xf numFmtId="3" fontId="9" fillId="2" borderId="2" xfId="0" applyNumberFormat="1" applyFont="1" applyFill="1" applyBorder="1" applyAlignment="1" applyProtection="1">
      <alignment horizontal="center" vertical="center" wrapText="1"/>
      <protection locked="0"/>
    </xf>
    <xf numFmtId="0" fontId="14" fillId="2" borderId="2" xfId="0" applyFont="1" applyFill="1" applyBorder="1" applyAlignment="1" applyProtection="1">
      <alignment horizontal="center" vertical="center" wrapText="1"/>
      <protection locked="0"/>
    </xf>
    <xf numFmtId="0" fontId="18" fillId="18" borderId="26" xfId="0" applyNumberFormat="1" applyFont="1" applyFill="1" applyBorder="1" applyAlignment="1" applyProtection="1">
      <alignment horizontal="left" vertical="center" wrapText="1"/>
      <protection locked="0"/>
    </xf>
    <xf numFmtId="0" fontId="14" fillId="18" borderId="26" xfId="0" applyFont="1" applyFill="1" applyBorder="1" applyAlignment="1" applyProtection="1">
      <alignment horizontal="left" vertical="center"/>
      <protection locked="0"/>
    </xf>
    <xf numFmtId="49" fontId="14" fillId="3" borderId="76" xfId="0" applyNumberFormat="1" applyFont="1" applyFill="1" applyBorder="1" applyAlignment="1" applyProtection="1">
      <alignment horizontal="left" vertical="center" wrapText="1" shrinkToFit="1"/>
      <protection locked="0"/>
    </xf>
    <xf numFmtId="0" fontId="0" fillId="0" borderId="11" xfId="0" applyBorder="1" applyAlignment="1">
      <alignment horizontal="left" vertical="center" wrapText="1" shrinkToFit="1"/>
    </xf>
    <xf numFmtId="0" fontId="0" fillId="0" borderId="23" xfId="0" applyBorder="1" applyAlignment="1">
      <alignment horizontal="left" vertical="center" wrapText="1" shrinkToFit="1"/>
    </xf>
    <xf numFmtId="0" fontId="14" fillId="4" borderId="2" xfId="0" applyNumberFormat="1" applyFont="1" applyFill="1" applyBorder="1" applyAlignment="1">
      <alignment horizontal="left" vertical="center" wrapText="1"/>
    </xf>
    <xf numFmtId="0" fontId="14" fillId="4" borderId="2" xfId="0" applyFont="1" applyFill="1" applyBorder="1" applyAlignment="1">
      <alignment horizontal="left" vertical="center" wrapText="1"/>
    </xf>
    <xf numFmtId="0" fontId="15" fillId="0" borderId="4" xfId="0" applyNumberFormat="1" applyFont="1" applyBorder="1" applyAlignment="1">
      <alignment horizontal="center" vertical="center" wrapText="1"/>
    </xf>
    <xf numFmtId="0" fontId="16" fillId="0" borderId="4" xfId="0" applyFont="1" applyBorder="1" applyAlignment="1">
      <alignment horizontal="center" vertical="center" wrapText="1"/>
    </xf>
    <xf numFmtId="0" fontId="9" fillId="2" borderId="2" xfId="0" applyNumberFormat="1" applyFont="1" applyFill="1" applyBorder="1" applyAlignment="1" applyProtection="1">
      <alignment horizontal="center" vertical="center" wrapText="1"/>
      <protection locked="0"/>
    </xf>
    <xf numFmtId="0" fontId="19" fillId="0" borderId="0" xfId="0" applyFont="1" applyAlignment="1">
      <alignment wrapText="1"/>
    </xf>
    <xf numFmtId="0" fontId="33" fillId="7" borderId="51" xfId="0" applyNumberFormat="1" applyFont="1" applyFill="1" applyBorder="1" applyAlignment="1">
      <alignment horizontal="center" vertical="center" wrapText="1"/>
    </xf>
    <xf numFmtId="0" fontId="34" fillId="0" borderId="53" xfId="0" applyNumberFormat="1" applyFont="1" applyBorder="1" applyAlignment="1">
      <alignment vertical="center" wrapText="1"/>
    </xf>
    <xf numFmtId="0" fontId="7" fillId="4" borderId="3" xfId="0" applyFont="1" applyFill="1" applyBorder="1" applyAlignment="1">
      <alignment horizontal="right" vertical="center" wrapText="1"/>
    </xf>
    <xf numFmtId="0" fontId="6" fillId="0" borderId="4" xfId="0" applyFont="1" applyBorder="1" applyAlignment="1">
      <alignment horizontal="right" vertical="center" wrapText="1"/>
    </xf>
    <xf numFmtId="0" fontId="6" fillId="0" borderId="4" xfId="0" applyFont="1" applyBorder="1" applyAlignment="1">
      <alignment vertical="center" wrapText="1"/>
    </xf>
    <xf numFmtId="0" fontId="6" fillId="0" borderId="35" xfId="0" applyFont="1" applyBorder="1" applyAlignment="1">
      <alignment vertical="center" wrapText="1"/>
    </xf>
    <xf numFmtId="49" fontId="7" fillId="0" borderId="24" xfId="0" applyNumberFormat="1" applyFont="1" applyFill="1" applyBorder="1" applyAlignment="1">
      <alignment horizontal="right" vertical="center" wrapText="1"/>
    </xf>
    <xf numFmtId="0" fontId="6" fillId="0" borderId="63" xfId="0" applyFont="1" applyBorder="1" applyAlignment="1">
      <alignment horizontal="right" vertical="center" wrapText="1"/>
    </xf>
    <xf numFmtId="0" fontId="6" fillId="0" borderId="66" xfId="0" applyFont="1" applyBorder="1" applyAlignment="1"/>
    <xf numFmtId="49" fontId="6" fillId="0" borderId="37" xfId="0" applyNumberFormat="1" applyFont="1" applyFill="1" applyBorder="1" applyAlignment="1">
      <alignment horizontal="right" vertical="center" wrapText="1"/>
    </xf>
    <xf numFmtId="0" fontId="6" fillId="0" borderId="18" xfId="0" applyFont="1" applyBorder="1" applyAlignment="1">
      <alignment horizontal="right" vertical="center" wrapText="1"/>
    </xf>
    <xf numFmtId="0" fontId="6" fillId="0" borderId="47" xfId="0" applyFont="1" applyBorder="1" applyAlignment="1"/>
    <xf numFmtId="49" fontId="7" fillId="4" borderId="70" xfId="0" applyNumberFormat="1" applyFont="1" applyFill="1" applyBorder="1" applyAlignment="1">
      <alignment horizontal="right" vertical="center"/>
    </xf>
    <xf numFmtId="0" fontId="6" fillId="0" borderId="52" xfId="0" applyFont="1" applyBorder="1" applyAlignment="1">
      <alignment horizontal="right" vertical="center"/>
    </xf>
    <xf numFmtId="49" fontId="12" fillId="4" borderId="65" xfId="0" applyNumberFormat="1" applyFont="1" applyFill="1" applyBorder="1" applyAlignment="1">
      <alignment horizontal="center" vertical="center"/>
    </xf>
    <xf numFmtId="0" fontId="6" fillId="0" borderId="63" xfId="0" applyFont="1" applyBorder="1" applyAlignment="1">
      <alignment horizontal="center" vertical="center"/>
    </xf>
    <xf numFmtId="0" fontId="6" fillId="0" borderId="66" xfId="0" applyFont="1" applyBorder="1" applyAlignment="1">
      <alignment horizontal="center" vertical="center"/>
    </xf>
    <xf numFmtId="0" fontId="7" fillId="2" borderId="3" xfId="0" applyFont="1" applyFill="1" applyBorder="1" applyAlignment="1">
      <alignment horizontal="left" vertical="center"/>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7" fillId="4" borderId="3" xfId="0" applyFont="1" applyFill="1" applyBorder="1" applyAlignment="1">
      <alignment vertical="center" wrapText="1"/>
    </xf>
    <xf numFmtId="0" fontId="7" fillId="4" borderId="4" xfId="0" applyFont="1" applyFill="1" applyBorder="1" applyAlignment="1">
      <alignment vertical="center" wrapText="1"/>
    </xf>
    <xf numFmtId="0" fontId="6" fillId="4" borderId="4" xfId="0" applyFont="1" applyFill="1" applyBorder="1" applyAlignment="1">
      <alignment vertical="center" wrapText="1"/>
    </xf>
    <xf numFmtId="0" fontId="6" fillId="0" borderId="5" xfId="0" applyFont="1" applyBorder="1" applyAlignment="1">
      <alignment vertical="center" wrapText="1"/>
    </xf>
    <xf numFmtId="49" fontId="6" fillId="0" borderId="46" xfId="0" applyNumberFormat="1" applyFont="1" applyFill="1" applyBorder="1" applyAlignment="1">
      <alignment horizontal="left" vertical="center"/>
    </xf>
    <xf numFmtId="49" fontId="6" fillId="0" borderId="20" xfId="0" applyNumberFormat="1" applyFont="1" applyBorder="1" applyAlignment="1">
      <alignment horizontal="left" vertical="center"/>
    </xf>
    <xf numFmtId="49" fontId="6" fillId="0" borderId="48" xfId="0" applyNumberFormat="1" applyFont="1" applyBorder="1" applyAlignment="1">
      <alignment horizontal="left" vertical="center"/>
    </xf>
    <xf numFmtId="49" fontId="6" fillId="0" borderId="44" xfId="0" applyNumberFormat="1" applyFont="1" applyFill="1" applyBorder="1" applyAlignment="1">
      <alignment horizontal="left" vertical="center"/>
    </xf>
    <xf numFmtId="49" fontId="6" fillId="0" borderId="22" xfId="0" applyNumberFormat="1" applyFont="1" applyBorder="1" applyAlignment="1">
      <alignment horizontal="left" vertical="center"/>
    </xf>
    <xf numFmtId="49" fontId="6" fillId="0" borderId="29" xfId="0" applyNumberFormat="1" applyFont="1" applyBorder="1" applyAlignment="1">
      <alignment horizontal="left" vertical="center"/>
    </xf>
    <xf numFmtId="0" fontId="6" fillId="0" borderId="53" xfId="0" applyFont="1" applyBorder="1" applyAlignment="1">
      <alignment horizontal="right" vertical="center"/>
    </xf>
    <xf numFmtId="49" fontId="7" fillId="4" borderId="45" xfId="0" applyNumberFormat="1" applyFont="1" applyFill="1" applyBorder="1" applyAlignment="1">
      <alignment horizontal="right" vertical="center"/>
    </xf>
    <xf numFmtId="0" fontId="6" fillId="0" borderId="28" xfId="0" applyFont="1" applyBorder="1" applyAlignment="1">
      <alignment horizontal="right" vertical="center"/>
    </xf>
    <xf numFmtId="49" fontId="7" fillId="4" borderId="3" xfId="0" applyNumberFormat="1" applyFont="1" applyFill="1" applyBorder="1" applyAlignment="1">
      <alignment horizontal="right" vertical="center"/>
    </xf>
    <xf numFmtId="0" fontId="6" fillId="0" borderId="4" xfId="0" applyFont="1" applyBorder="1" applyAlignment="1">
      <alignment vertical="center"/>
    </xf>
    <xf numFmtId="0" fontId="6" fillId="0" borderId="35" xfId="0" applyFont="1" applyBorder="1" applyAlignment="1">
      <alignment vertical="center"/>
    </xf>
    <xf numFmtId="0" fontId="6" fillId="3" borderId="37" xfId="0" quotePrefix="1" applyFont="1" applyFill="1" applyBorder="1" applyAlignment="1">
      <alignment horizontal="right" vertical="center" wrapText="1"/>
    </xf>
    <xf numFmtId="0" fontId="6" fillId="3" borderId="18" xfId="0" applyFont="1" applyFill="1" applyBorder="1" applyAlignment="1">
      <alignment horizontal="right" vertical="center" wrapText="1"/>
    </xf>
    <xf numFmtId="0" fontId="6" fillId="3" borderId="47" xfId="0" applyFont="1" applyFill="1" applyBorder="1" applyAlignment="1">
      <alignment vertical="center"/>
    </xf>
    <xf numFmtId="0" fontId="6" fillId="3" borderId="47" xfId="0" applyFont="1" applyFill="1" applyBorder="1" applyAlignment="1">
      <alignment horizontal="right" vertical="center"/>
    </xf>
    <xf numFmtId="0" fontId="7"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7" fillId="4" borderId="70" xfId="0" quotePrefix="1" applyFont="1" applyFill="1" applyBorder="1" applyAlignment="1">
      <alignment horizontal="right" vertical="center"/>
    </xf>
    <xf numFmtId="0" fontId="6" fillId="4" borderId="52" xfId="0" applyFont="1" applyFill="1" applyBorder="1" applyAlignment="1">
      <alignment horizontal="right" vertical="center"/>
    </xf>
    <xf numFmtId="0" fontId="6" fillId="4" borderId="52" xfId="0" applyFont="1" applyFill="1" applyBorder="1" applyAlignment="1">
      <alignment vertical="center"/>
    </xf>
    <xf numFmtId="0" fontId="6" fillId="4" borderId="53" xfId="0" applyFont="1" applyFill="1" applyBorder="1" applyAlignment="1">
      <alignment vertical="center"/>
    </xf>
    <xf numFmtId="0" fontId="6" fillId="0" borderId="36" xfId="0" applyFont="1" applyBorder="1" applyAlignment="1">
      <alignment horizontal="right" vertical="center" wrapText="1"/>
    </xf>
    <xf numFmtId="0" fontId="6" fillId="0" borderId="20" xfId="0" applyFont="1" applyBorder="1" applyAlignment="1">
      <alignment horizontal="right" vertical="center" wrapText="1"/>
    </xf>
    <xf numFmtId="0" fontId="6" fillId="0" borderId="48" xfId="0" applyFont="1" applyBorder="1" applyAlignment="1">
      <alignment horizontal="right" vertical="center"/>
    </xf>
    <xf numFmtId="0" fontId="6" fillId="0" borderId="37" xfId="0" quotePrefix="1" applyFont="1" applyBorder="1" applyAlignment="1">
      <alignment horizontal="right" vertical="center"/>
    </xf>
    <xf numFmtId="0" fontId="6" fillId="0" borderId="18" xfId="0" applyFont="1" applyBorder="1" applyAlignment="1">
      <alignment horizontal="right" vertical="center"/>
    </xf>
    <xf numFmtId="0" fontId="6" fillId="0" borderId="47" xfId="0" applyFont="1" applyBorder="1" applyAlignment="1">
      <alignment horizontal="right" vertical="center"/>
    </xf>
    <xf numFmtId="49" fontId="6" fillId="0" borderId="37" xfId="0" quotePrefix="1" applyNumberFormat="1" applyFont="1" applyBorder="1" applyAlignment="1">
      <alignment horizontal="right" vertical="center" wrapText="1"/>
    </xf>
    <xf numFmtId="49" fontId="0" fillId="0" borderId="18" xfId="0" applyNumberFormat="1" applyBorder="1" applyAlignment="1">
      <alignment horizontal="right" vertical="center" wrapText="1"/>
    </xf>
    <xf numFmtId="49" fontId="0" fillId="0" borderId="47" xfId="0" applyNumberFormat="1" applyBorder="1" applyAlignment="1">
      <alignment horizontal="right" vertical="center" wrapText="1"/>
    </xf>
    <xf numFmtId="0" fontId="7" fillId="4" borderId="37" xfId="0" quotePrefix="1" applyFont="1" applyFill="1" applyBorder="1" applyAlignment="1">
      <alignment horizontal="right" vertical="center" wrapText="1"/>
    </xf>
    <xf numFmtId="0" fontId="7" fillId="4" borderId="18" xfId="0" applyFont="1" applyFill="1" applyBorder="1" applyAlignment="1">
      <alignment horizontal="right" vertical="center" wrapText="1"/>
    </xf>
    <xf numFmtId="0" fontId="6" fillId="4" borderId="47" xfId="0" applyFont="1" applyFill="1" applyBorder="1" applyAlignment="1">
      <alignment horizontal="right" vertical="center" wrapText="1"/>
    </xf>
    <xf numFmtId="0" fontId="11" fillId="0" borderId="37" xfId="0" quotePrefix="1" applyFont="1" applyBorder="1" applyAlignment="1">
      <alignment horizontal="right" vertical="center" wrapText="1"/>
    </xf>
    <xf numFmtId="0" fontId="11" fillId="0" borderId="18" xfId="0" applyFont="1" applyBorder="1" applyAlignment="1">
      <alignment horizontal="right" vertical="center" wrapText="1"/>
    </xf>
    <xf numFmtId="0" fontId="8" fillId="0" borderId="47" xfId="0" applyFont="1" applyBorder="1" applyAlignment="1">
      <alignment vertical="center" wrapText="1"/>
    </xf>
    <xf numFmtId="0" fontId="7" fillId="4" borderId="3" xfId="0" quotePrefix="1" applyFont="1" applyFill="1" applyBorder="1" applyAlignment="1">
      <alignment horizontal="right" vertical="center" wrapText="1"/>
    </xf>
    <xf numFmtId="0" fontId="7" fillId="4" borderId="4" xfId="0" applyFont="1" applyFill="1" applyBorder="1" applyAlignment="1">
      <alignment horizontal="right" vertical="center" wrapText="1"/>
    </xf>
    <xf numFmtId="0" fontId="6" fillId="0" borderId="5" xfId="0" applyFont="1" applyBorder="1" applyAlignment="1">
      <alignment vertical="center"/>
    </xf>
    <xf numFmtId="0" fontId="7" fillId="4" borderId="37" xfId="0" quotePrefix="1" applyFont="1" applyFill="1" applyBorder="1" applyAlignment="1">
      <alignment horizontal="right" vertical="center"/>
    </xf>
    <xf numFmtId="0" fontId="7" fillId="4" borderId="18" xfId="0" applyFont="1" applyFill="1" applyBorder="1" applyAlignment="1">
      <alignment horizontal="right" vertical="center"/>
    </xf>
    <xf numFmtId="0" fontId="7" fillId="4" borderId="47" xfId="0" applyFont="1" applyFill="1" applyBorder="1" applyAlignment="1">
      <alignment horizontal="right" vertical="center"/>
    </xf>
    <xf numFmtId="0" fontId="7" fillId="0" borderId="37" xfId="0" quotePrefix="1" applyFont="1" applyBorder="1" applyAlignment="1">
      <alignment horizontal="right" vertical="center"/>
    </xf>
    <xf numFmtId="0" fontId="7" fillId="0" borderId="18" xfId="0" applyFont="1" applyBorder="1" applyAlignment="1">
      <alignment horizontal="right" vertical="center"/>
    </xf>
    <xf numFmtId="0" fontId="7" fillId="0" borderId="47" xfId="0" applyFont="1" applyBorder="1" applyAlignment="1">
      <alignment horizontal="right" vertical="center"/>
    </xf>
    <xf numFmtId="0" fontId="6" fillId="4" borderId="37" xfId="0" applyFont="1" applyFill="1" applyBorder="1" applyAlignment="1">
      <alignment horizontal="right" vertical="center" wrapText="1"/>
    </xf>
    <xf numFmtId="0" fontId="6" fillId="4" borderId="20" xfId="0" applyFont="1" applyFill="1" applyBorder="1" applyAlignment="1">
      <alignment horizontal="right" vertical="center" wrapText="1"/>
    </xf>
    <xf numFmtId="0" fontId="6" fillId="4" borderId="47" xfId="0" applyFont="1" applyFill="1" applyBorder="1" applyAlignment="1">
      <alignment horizontal="right" vertical="center"/>
    </xf>
    <xf numFmtId="0" fontId="6" fillId="0" borderId="70" xfId="0" applyFont="1" applyBorder="1" applyAlignment="1">
      <alignment horizontal="right" vertical="center"/>
    </xf>
    <xf numFmtId="0" fontId="19" fillId="0" borderId="37" xfId="0" quotePrefix="1" applyFont="1" applyBorder="1" applyAlignment="1">
      <alignment horizontal="right" vertical="center" wrapText="1"/>
    </xf>
    <xf numFmtId="0" fontId="19" fillId="0" borderId="18" xfId="0" applyFont="1" applyBorder="1" applyAlignment="1">
      <alignment vertical="center" wrapText="1"/>
    </xf>
    <xf numFmtId="0" fontId="19" fillId="0" borderId="47" xfId="0" applyFont="1" applyBorder="1" applyAlignment="1">
      <alignment vertical="center" wrapText="1"/>
    </xf>
    <xf numFmtId="0" fontId="6" fillId="0" borderId="37" xfId="0" quotePrefix="1" applyFont="1" applyBorder="1" applyAlignment="1">
      <alignment horizontal="right" vertical="center" wrapText="1"/>
    </xf>
    <xf numFmtId="0" fontId="6" fillId="0" borderId="18" xfId="0" applyFont="1" applyBorder="1" applyAlignment="1">
      <alignment vertical="center" wrapText="1"/>
    </xf>
    <xf numFmtId="0" fontId="6" fillId="0" borderId="47" xfId="0" applyFont="1" applyBorder="1" applyAlignment="1">
      <alignment vertical="center" wrapText="1"/>
    </xf>
    <xf numFmtId="0" fontId="14" fillId="0" borderId="0" xfId="0" applyFont="1" applyBorder="1" applyAlignment="1">
      <alignment horizontal="center" vertical="center" wrapText="1"/>
    </xf>
    <xf numFmtId="0" fontId="14" fillId="0" borderId="0" xfId="0" applyFont="1" applyAlignment="1">
      <alignment horizontal="center" vertical="center" wrapText="1"/>
    </xf>
    <xf numFmtId="0" fontId="14" fillId="0" borderId="13" xfId="0" applyFont="1" applyBorder="1" applyAlignment="1">
      <alignment horizontal="center" vertical="center" wrapText="1"/>
    </xf>
    <xf numFmtId="0" fontId="31" fillId="0" borderId="0" xfId="0" applyFont="1" applyBorder="1" applyAlignment="1">
      <alignment horizontal="center" wrapText="1"/>
    </xf>
    <xf numFmtId="0" fontId="31" fillId="0" borderId="13" xfId="0" applyFont="1" applyBorder="1" applyAlignment="1">
      <alignment horizontal="center" wrapText="1"/>
    </xf>
    <xf numFmtId="0" fontId="31" fillId="0" borderId="0" xfId="0" applyFont="1" applyBorder="1" applyAlignment="1">
      <alignment horizontal="center"/>
    </xf>
    <xf numFmtId="0" fontId="9" fillId="0" borderId="1" xfId="0" applyFont="1" applyBorder="1" applyAlignment="1">
      <alignment horizontal="center" wrapText="1"/>
    </xf>
    <xf numFmtId="0" fontId="9" fillId="0" borderId="7" xfId="0" applyFont="1" applyBorder="1" applyAlignment="1">
      <alignment horizontal="center" wrapText="1"/>
    </xf>
    <xf numFmtId="0" fontId="29" fillId="2" borderId="3" xfId="0" applyFont="1" applyFill="1" applyBorder="1" applyAlignment="1">
      <alignment horizontal="left" vertical="center" wrapText="1"/>
    </xf>
    <xf numFmtId="0" fontId="29" fillId="2" borderId="5"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4" borderId="41" xfId="0" applyFont="1" applyFill="1" applyBorder="1" applyAlignment="1">
      <alignment horizontal="right" vertical="center"/>
    </xf>
    <xf numFmtId="0" fontId="9" fillId="0" borderId="27" xfId="0" applyFont="1" applyBorder="1" applyAlignment="1">
      <alignment horizontal="right" vertical="center"/>
    </xf>
    <xf numFmtId="0" fontId="17" fillId="4" borderId="41" xfId="0" applyFont="1" applyFill="1" applyBorder="1" applyAlignment="1">
      <alignment horizontal="right" vertical="center"/>
    </xf>
    <xf numFmtId="0" fontId="14" fillId="0" borderId="27" xfId="0" applyFont="1" applyBorder="1" applyAlignment="1">
      <alignment horizontal="right" vertical="center"/>
    </xf>
    <xf numFmtId="0" fontId="29" fillId="4" borderId="45" xfId="0" applyFont="1" applyFill="1" applyBorder="1" applyAlignment="1">
      <alignment horizontal="right" vertical="center"/>
    </xf>
    <xf numFmtId="0" fontId="14" fillId="0" borderId="28" xfId="0" applyFont="1" applyBorder="1" applyAlignment="1">
      <alignment horizontal="right" vertical="center"/>
    </xf>
    <xf numFmtId="0" fontId="17" fillId="0" borderId="24" xfId="0" applyFont="1" applyBorder="1" applyAlignment="1">
      <alignment vertical="center"/>
    </xf>
    <xf numFmtId="0" fontId="14" fillId="0" borderId="66" xfId="0" applyFont="1" applyBorder="1" applyAlignment="1">
      <alignment vertical="center"/>
    </xf>
    <xf numFmtId="0" fontId="23" fillId="0" borderId="34" xfId="0" applyFont="1" applyFill="1" applyBorder="1" applyAlignment="1">
      <alignment horizontal="left" vertical="center" wrapText="1"/>
    </xf>
    <xf numFmtId="0" fontId="14" fillId="0" borderId="0" xfId="0" applyFont="1" applyAlignment="1">
      <alignment horizontal="left" vertical="center" wrapText="1"/>
    </xf>
    <xf numFmtId="0" fontId="17" fillId="0" borderId="34" xfId="0" applyFont="1" applyBorder="1" applyAlignment="1">
      <alignment vertical="center" wrapText="1"/>
    </xf>
    <xf numFmtId="0" fontId="17" fillId="0" borderId="0" xfId="0" applyFont="1" applyBorder="1" applyAlignment="1">
      <alignment vertical="center" wrapText="1"/>
    </xf>
    <xf numFmtId="0" fontId="14" fillId="0" borderId="34" xfId="0" applyFont="1" applyBorder="1" applyAlignment="1">
      <alignment horizontal="left" vertical="center" wrapText="1"/>
    </xf>
    <xf numFmtId="0" fontId="14" fillId="0" borderId="0" xfId="0" applyFont="1" applyBorder="1" applyAlignment="1">
      <alignment horizontal="left" vertical="center" wrapText="1"/>
    </xf>
    <xf numFmtId="0" fontId="14" fillId="0" borderId="3" xfId="0" applyFont="1" applyBorder="1" applyAlignment="1">
      <alignment vertical="top" wrapText="1"/>
    </xf>
    <xf numFmtId="0" fontId="14" fillId="0" borderId="4" xfId="0" applyFont="1" applyBorder="1" applyAlignment="1">
      <alignment vertical="top" wrapText="1"/>
    </xf>
    <xf numFmtId="0" fontId="14" fillId="0" borderId="5" xfId="0" applyFont="1" applyBorder="1" applyAlignment="1">
      <alignment vertical="top" wrapText="1"/>
    </xf>
  </cellXfs>
  <cellStyles count="805">
    <cellStyle name="Lien hypertexte" xfId="1" builtinId="8" hidden="1"/>
    <cellStyle name="Lien hypertexte" xfId="3" builtinId="8" hidden="1"/>
    <cellStyle name="Lien hypertexte" xfId="5" builtinId="8" hidden="1"/>
    <cellStyle name="Lien hypertexte" xfId="7" builtinId="8" hidden="1"/>
    <cellStyle name="Lien hypertexte" xfId="9" builtinId="8" hidden="1"/>
    <cellStyle name="Lien hypertexte" xfId="11" builtinId="8" hidden="1"/>
    <cellStyle name="Lien hypertexte" xfId="13" builtinId="8" hidden="1"/>
    <cellStyle name="Lien hypertexte" xfId="15" builtinId="8" hidden="1"/>
    <cellStyle name="Lien hypertexte" xfId="17" builtinId="8" hidden="1"/>
    <cellStyle name="Lien hypertexte" xfId="19" builtinId="8" hidden="1"/>
    <cellStyle name="Lien hypertexte" xfId="21" builtinId="8" hidden="1"/>
    <cellStyle name="Lien hypertexte" xfId="23" builtinId="8" hidden="1"/>
    <cellStyle name="Lien hypertexte" xfId="25" builtinId="8" hidden="1"/>
    <cellStyle name="Lien hypertexte" xfId="27" builtinId="8" hidden="1"/>
    <cellStyle name="Lien hypertexte" xfId="29" builtinId="8" hidden="1"/>
    <cellStyle name="Lien hypertexte" xfId="31" builtinId="8" hidden="1"/>
    <cellStyle name="Lien hypertexte" xfId="33" builtinId="8" hidden="1"/>
    <cellStyle name="Lien hypertexte" xfId="35" builtinId="8" hidden="1"/>
    <cellStyle name="Lien hypertexte" xfId="37" builtinId="8" hidden="1"/>
    <cellStyle name="Lien hypertexte" xfId="39" builtinId="8" hidden="1"/>
    <cellStyle name="Lien hypertexte" xfId="41" builtinId="8" hidden="1"/>
    <cellStyle name="Lien hypertexte" xfId="43" builtinId="8" hidden="1"/>
    <cellStyle name="Lien hypertexte" xfId="45" builtinId="8" hidden="1"/>
    <cellStyle name="Lien hypertexte" xfId="47" builtinId="8" hidden="1"/>
    <cellStyle name="Lien hypertexte" xfId="49" builtinId="8" hidden="1"/>
    <cellStyle name="Lien hypertexte" xfId="51" builtinId="8" hidden="1"/>
    <cellStyle name="Lien hypertexte" xfId="53" builtinId="8" hidden="1"/>
    <cellStyle name="Lien hypertexte" xfId="55" builtinId="8" hidden="1"/>
    <cellStyle name="Lien hypertexte" xfId="57" builtinId="8" hidden="1"/>
    <cellStyle name="Lien hypertexte" xfId="59" builtinId="8" hidden="1"/>
    <cellStyle name="Lien hypertexte" xfId="61" builtinId="8" hidden="1"/>
    <cellStyle name="Lien hypertexte" xfId="63" builtinId="8" hidden="1"/>
    <cellStyle name="Lien hypertexte" xfId="65" builtinId="8" hidden="1"/>
    <cellStyle name="Lien hypertexte" xfId="67" builtinId="8" hidden="1"/>
    <cellStyle name="Lien hypertexte" xfId="69" builtinId="8" hidden="1"/>
    <cellStyle name="Lien hypertexte" xfId="71" builtinId="8" hidden="1"/>
    <cellStyle name="Lien hypertexte" xfId="73" builtinId="8" hidden="1"/>
    <cellStyle name="Lien hypertexte" xfId="75" builtinId="8" hidden="1"/>
    <cellStyle name="Lien hypertexte" xfId="77" builtinId="8" hidden="1"/>
    <cellStyle name="Lien hypertexte" xfId="79" builtinId="8" hidden="1"/>
    <cellStyle name="Lien hypertexte" xfId="81" builtinId="8" hidden="1"/>
    <cellStyle name="Lien hypertexte" xfId="83" builtinId="8" hidden="1"/>
    <cellStyle name="Lien hypertexte" xfId="85" builtinId="8" hidden="1"/>
    <cellStyle name="Lien hypertexte" xfId="87" builtinId="8" hidden="1"/>
    <cellStyle name="Lien hypertexte" xfId="89" builtinId="8" hidden="1"/>
    <cellStyle name="Lien hypertexte" xfId="91" builtinId="8" hidden="1"/>
    <cellStyle name="Lien hypertexte" xfId="93" builtinId="8" hidden="1"/>
    <cellStyle name="Lien hypertexte" xfId="95" builtinId="8" hidden="1"/>
    <cellStyle name="Lien hypertexte" xfId="97" builtinId="8" hidden="1"/>
    <cellStyle name="Lien hypertexte" xfId="99" builtinId="8" hidden="1"/>
    <cellStyle name="Lien hypertexte" xfId="101" builtinId="8" hidden="1"/>
    <cellStyle name="Lien hypertexte" xfId="103" builtinId="8" hidden="1"/>
    <cellStyle name="Lien hypertexte" xfId="105" builtinId="8" hidden="1"/>
    <cellStyle name="Lien hypertexte" xfId="107" builtinId="8" hidden="1"/>
    <cellStyle name="Lien hypertexte" xfId="109" builtinId="8" hidden="1"/>
    <cellStyle name="Lien hypertexte" xfId="111" builtinId="8" hidden="1"/>
    <cellStyle name="Lien hypertexte" xfId="113" builtinId="8" hidden="1"/>
    <cellStyle name="Lien hypertexte" xfId="115" builtinId="8" hidden="1"/>
    <cellStyle name="Lien hypertexte" xfId="117" builtinId="8" hidden="1"/>
    <cellStyle name="Lien hypertexte" xfId="119" builtinId="8" hidden="1"/>
    <cellStyle name="Lien hypertexte" xfId="121" builtinId="8" hidden="1"/>
    <cellStyle name="Lien hypertexte" xfId="123" builtinId="8" hidden="1"/>
    <cellStyle name="Lien hypertexte" xfId="125" builtinId="8" hidden="1"/>
    <cellStyle name="Lien hypertexte" xfId="127" builtinId="8" hidden="1"/>
    <cellStyle name="Lien hypertexte" xfId="129" builtinId="8" hidden="1"/>
    <cellStyle name="Lien hypertexte" xfId="131" builtinId="8" hidden="1"/>
    <cellStyle name="Lien hypertexte" xfId="133" builtinId="8" hidden="1"/>
    <cellStyle name="Lien hypertexte" xfId="135" builtinId="8" hidden="1"/>
    <cellStyle name="Lien hypertexte" xfId="137" builtinId="8" hidden="1"/>
    <cellStyle name="Lien hypertexte" xfId="139" builtinId="8" hidden="1"/>
    <cellStyle name="Lien hypertexte" xfId="141" builtinId="8" hidden="1"/>
    <cellStyle name="Lien hypertexte" xfId="143" builtinId="8" hidden="1"/>
    <cellStyle name="Lien hypertexte" xfId="145" builtinId="8" hidden="1"/>
    <cellStyle name="Lien hypertexte" xfId="147" builtinId="8" hidden="1"/>
    <cellStyle name="Lien hypertexte" xfId="149" builtinId="8" hidden="1"/>
    <cellStyle name="Lien hypertexte" xfId="151" builtinId="8" hidden="1"/>
    <cellStyle name="Lien hypertexte" xfId="153" builtinId="8" hidden="1"/>
    <cellStyle name="Lien hypertexte" xfId="155" builtinId="8" hidden="1"/>
    <cellStyle name="Lien hypertexte" xfId="157" builtinId="8" hidden="1"/>
    <cellStyle name="Lien hypertexte" xfId="159" builtinId="8" hidden="1"/>
    <cellStyle name="Lien hypertexte" xfId="161" builtinId="8" hidden="1"/>
    <cellStyle name="Lien hypertexte" xfId="163" builtinId="8" hidden="1"/>
    <cellStyle name="Lien hypertexte" xfId="165" builtinId="8" hidden="1"/>
    <cellStyle name="Lien hypertexte" xfId="167" builtinId="8" hidden="1"/>
    <cellStyle name="Lien hypertexte" xfId="169" builtinId="8" hidden="1"/>
    <cellStyle name="Lien hypertexte" xfId="171" builtinId="8" hidden="1"/>
    <cellStyle name="Lien hypertexte" xfId="173" builtinId="8" hidden="1"/>
    <cellStyle name="Lien hypertexte" xfId="175" builtinId="8" hidden="1"/>
    <cellStyle name="Lien hypertexte" xfId="177" builtinId="8" hidden="1"/>
    <cellStyle name="Lien hypertexte" xfId="179" builtinId="8" hidden="1"/>
    <cellStyle name="Lien hypertexte" xfId="181" builtinId="8" hidden="1"/>
    <cellStyle name="Lien hypertexte" xfId="183" builtinId="8" hidden="1"/>
    <cellStyle name="Lien hypertexte" xfId="185" builtinId="8" hidden="1"/>
    <cellStyle name="Lien hypertexte" xfId="187" builtinId="8" hidden="1"/>
    <cellStyle name="Lien hypertexte" xfId="189" builtinId="8" hidden="1"/>
    <cellStyle name="Lien hypertexte" xfId="191" builtinId="8" hidden="1"/>
    <cellStyle name="Lien hypertexte" xfId="193" builtinId="8" hidden="1"/>
    <cellStyle name="Lien hypertexte" xfId="195" builtinId="8" hidden="1"/>
    <cellStyle name="Lien hypertexte" xfId="197" builtinId="8" hidden="1"/>
    <cellStyle name="Lien hypertexte" xfId="199" builtinId="8" hidden="1"/>
    <cellStyle name="Lien hypertexte" xfId="201" builtinId="8" hidden="1"/>
    <cellStyle name="Lien hypertexte" xfId="203" builtinId="8" hidden="1"/>
    <cellStyle name="Lien hypertexte" xfId="205" builtinId="8" hidden="1"/>
    <cellStyle name="Lien hypertexte" xfId="207" builtinId="8" hidden="1"/>
    <cellStyle name="Lien hypertexte" xfId="209" builtinId="8" hidden="1"/>
    <cellStyle name="Lien hypertexte" xfId="211" builtinId="8" hidden="1"/>
    <cellStyle name="Lien hypertexte" xfId="213" builtinId="8" hidden="1"/>
    <cellStyle name="Lien hypertexte" xfId="215" builtinId="8" hidden="1"/>
    <cellStyle name="Lien hypertexte" xfId="217" builtinId="8" hidden="1"/>
    <cellStyle name="Lien hypertexte" xfId="219" builtinId="8" hidden="1"/>
    <cellStyle name="Lien hypertexte" xfId="221" builtinId="8" hidden="1"/>
    <cellStyle name="Lien hypertexte" xfId="223" builtinId="8" hidden="1"/>
    <cellStyle name="Lien hypertexte" xfId="225" builtinId="8" hidden="1"/>
    <cellStyle name="Lien hypertexte" xfId="227" builtinId="8" hidden="1"/>
    <cellStyle name="Lien hypertexte" xfId="229" builtinId="8" hidden="1"/>
    <cellStyle name="Lien hypertexte" xfId="231" builtinId="8" hidden="1"/>
    <cellStyle name="Lien hypertexte" xfId="233" builtinId="8" hidden="1"/>
    <cellStyle name="Lien hypertexte" xfId="235" builtinId="8" hidden="1"/>
    <cellStyle name="Lien hypertexte" xfId="237" builtinId="8" hidden="1"/>
    <cellStyle name="Lien hypertexte" xfId="239" builtinId="8" hidden="1"/>
    <cellStyle name="Lien hypertexte" xfId="241" builtinId="8" hidden="1"/>
    <cellStyle name="Lien hypertexte" xfId="243" builtinId="8" hidden="1"/>
    <cellStyle name="Lien hypertexte" xfId="245" builtinId="8" hidden="1"/>
    <cellStyle name="Lien hypertexte" xfId="247" builtinId="8" hidden="1"/>
    <cellStyle name="Lien hypertexte" xfId="249" builtinId="8" hidden="1"/>
    <cellStyle name="Lien hypertexte" xfId="251" builtinId="8" hidden="1"/>
    <cellStyle name="Lien hypertexte" xfId="253" builtinId="8" hidden="1"/>
    <cellStyle name="Lien hypertexte" xfId="255" builtinId="8" hidden="1"/>
    <cellStyle name="Lien hypertexte" xfId="257" builtinId="8" hidden="1"/>
    <cellStyle name="Lien hypertexte" xfId="259" builtinId="8" hidden="1"/>
    <cellStyle name="Lien hypertexte" xfId="261" builtinId="8" hidden="1"/>
    <cellStyle name="Lien hypertexte" xfId="263" builtinId="8" hidden="1"/>
    <cellStyle name="Lien hypertexte" xfId="265" builtinId="8" hidden="1"/>
    <cellStyle name="Lien hypertexte" xfId="267" builtinId="8" hidden="1"/>
    <cellStyle name="Lien hypertexte" xfId="269" builtinId="8" hidden="1"/>
    <cellStyle name="Lien hypertexte" xfId="271" builtinId="8" hidden="1"/>
    <cellStyle name="Lien hypertexte" xfId="273" builtinId="8" hidden="1"/>
    <cellStyle name="Lien hypertexte" xfId="275" builtinId="8" hidden="1"/>
    <cellStyle name="Lien hypertexte" xfId="277" builtinId="8" hidden="1"/>
    <cellStyle name="Lien hypertexte" xfId="279" builtinId="8" hidden="1"/>
    <cellStyle name="Lien hypertexte" xfId="281" builtinId="8" hidden="1"/>
    <cellStyle name="Lien hypertexte" xfId="283" builtinId="8" hidden="1"/>
    <cellStyle name="Lien hypertexte" xfId="285" builtinId="8" hidden="1"/>
    <cellStyle name="Lien hypertexte" xfId="287" builtinId="8" hidden="1"/>
    <cellStyle name="Lien hypertexte" xfId="289" builtinId="8" hidden="1"/>
    <cellStyle name="Lien hypertexte" xfId="291" builtinId="8" hidden="1"/>
    <cellStyle name="Lien hypertexte" xfId="293" builtinId="8" hidden="1"/>
    <cellStyle name="Lien hypertexte" xfId="295" builtinId="8" hidden="1"/>
    <cellStyle name="Lien hypertexte" xfId="297" builtinId="8" hidden="1"/>
    <cellStyle name="Lien hypertexte" xfId="299" builtinId="8" hidden="1"/>
    <cellStyle name="Lien hypertexte" xfId="301" builtinId="8" hidden="1"/>
    <cellStyle name="Lien hypertexte" xfId="303" builtinId="8" hidden="1"/>
    <cellStyle name="Lien hypertexte" xfId="305" builtinId="8" hidden="1"/>
    <cellStyle name="Lien hypertexte" xfId="307" builtinId="8" hidden="1"/>
    <cellStyle name="Lien hypertexte" xfId="309" builtinId="8" hidden="1"/>
    <cellStyle name="Lien hypertexte" xfId="311" builtinId="8" hidden="1"/>
    <cellStyle name="Lien hypertexte" xfId="313" builtinId="8" hidden="1"/>
    <cellStyle name="Lien hypertexte" xfId="315" builtinId="8" hidden="1"/>
    <cellStyle name="Lien hypertexte" xfId="317" builtinId="8" hidden="1"/>
    <cellStyle name="Lien hypertexte" xfId="319" builtinId="8" hidden="1"/>
    <cellStyle name="Lien hypertexte" xfId="321" builtinId="8" hidden="1"/>
    <cellStyle name="Lien hypertexte" xfId="323" builtinId="8" hidden="1"/>
    <cellStyle name="Lien hypertexte" xfId="325" builtinId="8" hidden="1"/>
    <cellStyle name="Lien hypertexte" xfId="327" builtinId="8" hidden="1"/>
    <cellStyle name="Lien hypertexte" xfId="329" builtinId="8" hidden="1"/>
    <cellStyle name="Lien hypertexte" xfId="331" builtinId="8" hidden="1"/>
    <cellStyle name="Lien hypertexte" xfId="333" builtinId="8" hidden="1"/>
    <cellStyle name="Lien hypertexte" xfId="335" builtinId="8" hidden="1"/>
    <cellStyle name="Lien hypertexte" xfId="337" builtinId="8" hidden="1"/>
    <cellStyle name="Lien hypertexte" xfId="339" builtinId="8" hidden="1"/>
    <cellStyle name="Lien hypertexte" xfId="341" builtinId="8" hidden="1"/>
    <cellStyle name="Lien hypertexte" xfId="343" builtinId="8" hidden="1"/>
    <cellStyle name="Lien hypertexte" xfId="345" builtinId="8" hidden="1"/>
    <cellStyle name="Lien hypertexte" xfId="347" builtinId="8" hidden="1"/>
    <cellStyle name="Lien hypertexte" xfId="349" builtinId="8" hidden="1"/>
    <cellStyle name="Lien hypertexte" xfId="351" builtinId="8" hidden="1"/>
    <cellStyle name="Lien hypertexte" xfId="353" builtinId="8" hidden="1"/>
    <cellStyle name="Lien hypertexte" xfId="355" builtinId="8" hidden="1"/>
    <cellStyle name="Lien hypertexte" xfId="357" builtinId="8" hidden="1"/>
    <cellStyle name="Lien hypertexte" xfId="359" builtinId="8" hidden="1"/>
    <cellStyle name="Lien hypertexte" xfId="361" builtinId="8" hidden="1"/>
    <cellStyle name="Lien hypertexte" xfId="363" builtinId="8" hidden="1"/>
    <cellStyle name="Lien hypertexte" xfId="365" builtinId="8" hidden="1"/>
    <cellStyle name="Lien hypertexte" xfId="367" builtinId="8" hidden="1"/>
    <cellStyle name="Lien hypertexte" xfId="369" builtinId="8" hidden="1"/>
    <cellStyle name="Lien hypertexte" xfId="371" builtinId="8" hidden="1"/>
    <cellStyle name="Lien hypertexte" xfId="373" builtinId="8" hidden="1"/>
    <cellStyle name="Lien hypertexte" xfId="375" builtinId="8" hidden="1"/>
    <cellStyle name="Lien hypertexte" xfId="377" builtinId="8" hidden="1"/>
    <cellStyle name="Lien hypertexte" xfId="379" builtinId="8" hidden="1"/>
    <cellStyle name="Lien hypertexte" xfId="381" builtinId="8" hidden="1"/>
    <cellStyle name="Lien hypertexte" xfId="383" builtinId="8" hidden="1"/>
    <cellStyle name="Lien hypertexte" xfId="385" builtinId="8" hidden="1"/>
    <cellStyle name="Lien hypertexte" xfId="387" builtinId="8" hidden="1"/>
    <cellStyle name="Lien hypertexte" xfId="389" builtinId="8" hidden="1"/>
    <cellStyle name="Lien hypertexte" xfId="391" builtinId="8" hidden="1"/>
    <cellStyle name="Lien hypertexte" xfId="393" builtinId="8" hidden="1"/>
    <cellStyle name="Lien hypertexte" xfId="395" builtinId="8" hidden="1"/>
    <cellStyle name="Lien hypertexte" xfId="397" builtinId="8" hidden="1"/>
    <cellStyle name="Lien hypertexte" xfId="399" builtinId="8" hidden="1"/>
    <cellStyle name="Lien hypertexte" xfId="401" builtinId="8" hidden="1"/>
    <cellStyle name="Lien hypertexte" xfId="403" builtinId="8" hidden="1"/>
    <cellStyle name="Lien hypertexte" xfId="405" builtinId="8" hidden="1"/>
    <cellStyle name="Lien hypertexte" xfId="407" builtinId="8" hidden="1"/>
    <cellStyle name="Lien hypertexte" xfId="409" builtinId="8" hidden="1"/>
    <cellStyle name="Lien hypertexte" xfId="411" builtinId="8" hidden="1"/>
    <cellStyle name="Lien hypertexte" xfId="413" builtinId="8" hidden="1"/>
    <cellStyle name="Lien hypertexte" xfId="415" builtinId="8" hidden="1"/>
    <cellStyle name="Lien hypertexte" xfId="417" builtinId="8" hidden="1"/>
    <cellStyle name="Lien hypertexte" xfId="419" builtinId="8" hidden="1"/>
    <cellStyle name="Lien hypertexte" xfId="421" builtinId="8" hidden="1"/>
    <cellStyle name="Lien hypertexte" xfId="423" builtinId="8" hidden="1"/>
    <cellStyle name="Lien hypertexte" xfId="425" builtinId="8" hidden="1"/>
    <cellStyle name="Lien hypertexte" xfId="427" builtinId="8" hidden="1"/>
    <cellStyle name="Lien hypertexte" xfId="429" builtinId="8" hidden="1"/>
    <cellStyle name="Lien hypertexte" xfId="431" builtinId="8" hidden="1"/>
    <cellStyle name="Lien hypertexte" xfId="433" builtinId="8" hidden="1"/>
    <cellStyle name="Lien hypertexte" xfId="435" builtinId="8" hidden="1"/>
    <cellStyle name="Lien hypertexte" xfId="437" builtinId="8" hidden="1"/>
    <cellStyle name="Lien hypertexte" xfId="439" builtinId="8" hidden="1"/>
    <cellStyle name="Lien hypertexte" xfId="441" builtinId="8" hidden="1"/>
    <cellStyle name="Lien hypertexte" xfId="443" builtinId="8" hidden="1"/>
    <cellStyle name="Lien hypertexte" xfId="445" builtinId="8" hidden="1"/>
    <cellStyle name="Lien hypertexte" xfId="447" builtinId="8" hidden="1"/>
    <cellStyle name="Lien hypertexte" xfId="449" builtinId="8" hidden="1"/>
    <cellStyle name="Lien hypertexte" xfId="451" builtinId="8" hidden="1"/>
    <cellStyle name="Lien hypertexte" xfId="453" builtinId="8" hidden="1"/>
    <cellStyle name="Lien hypertexte" xfId="455" builtinId="8" hidden="1"/>
    <cellStyle name="Lien hypertexte" xfId="457" builtinId="8" hidden="1"/>
    <cellStyle name="Lien hypertexte" xfId="459" builtinId="8" hidden="1"/>
    <cellStyle name="Lien hypertexte" xfId="461" builtinId="8" hidden="1"/>
    <cellStyle name="Lien hypertexte" xfId="463" builtinId="8" hidden="1"/>
    <cellStyle name="Lien hypertexte" xfId="465" builtinId="8" hidden="1"/>
    <cellStyle name="Lien hypertexte" xfId="467" builtinId="8" hidden="1"/>
    <cellStyle name="Lien hypertexte" xfId="469" builtinId="8" hidden="1"/>
    <cellStyle name="Lien hypertexte" xfId="471" builtinId="8" hidden="1"/>
    <cellStyle name="Lien hypertexte" xfId="473" builtinId="8" hidden="1"/>
    <cellStyle name="Lien hypertexte" xfId="475" builtinId="8" hidden="1"/>
    <cellStyle name="Lien hypertexte" xfId="477" builtinId="8" hidden="1"/>
    <cellStyle name="Lien hypertexte" xfId="479" builtinId="8" hidden="1"/>
    <cellStyle name="Lien hypertexte" xfId="481" builtinId="8" hidden="1"/>
    <cellStyle name="Lien hypertexte" xfId="483" builtinId="8" hidden="1"/>
    <cellStyle name="Lien hypertexte" xfId="485" builtinId="8" hidden="1"/>
    <cellStyle name="Lien hypertexte" xfId="487" builtinId="8" hidden="1"/>
    <cellStyle name="Lien hypertexte" xfId="489" builtinId="8" hidden="1"/>
    <cellStyle name="Lien hypertexte" xfId="491" builtinId="8" hidden="1"/>
    <cellStyle name="Lien hypertexte" xfId="493" builtinId="8" hidden="1"/>
    <cellStyle name="Lien hypertexte" xfId="495" builtinId="8" hidden="1"/>
    <cellStyle name="Lien hypertexte" xfId="497" builtinId="8" hidden="1"/>
    <cellStyle name="Lien hypertexte" xfId="499" builtinId="8" hidden="1"/>
    <cellStyle name="Lien hypertexte" xfId="501" builtinId="8" hidden="1"/>
    <cellStyle name="Lien hypertexte" xfId="503" builtinId="8" hidden="1"/>
    <cellStyle name="Lien hypertexte" xfId="505" builtinId="8" hidden="1"/>
    <cellStyle name="Lien hypertexte" xfId="507" builtinId="8" hidden="1"/>
    <cellStyle name="Lien hypertexte" xfId="509" builtinId="8" hidden="1"/>
    <cellStyle name="Lien hypertexte" xfId="511" builtinId="8" hidden="1"/>
    <cellStyle name="Lien hypertexte" xfId="513" builtinId="8" hidden="1"/>
    <cellStyle name="Lien hypertexte" xfId="515" builtinId="8" hidden="1"/>
    <cellStyle name="Lien hypertexte" xfId="517" builtinId="8" hidden="1"/>
    <cellStyle name="Lien hypertexte" xfId="519" builtinId="8" hidden="1"/>
    <cellStyle name="Lien hypertexte" xfId="521" builtinId="8" hidden="1"/>
    <cellStyle name="Lien hypertexte" xfId="523" builtinId="8" hidden="1"/>
    <cellStyle name="Lien hypertexte" xfId="525" builtinId="8" hidden="1"/>
    <cellStyle name="Lien hypertexte" xfId="527" builtinId="8" hidden="1"/>
    <cellStyle name="Lien hypertexte" xfId="529" builtinId="8" hidden="1"/>
    <cellStyle name="Lien hypertexte" xfId="531" builtinId="8" hidden="1"/>
    <cellStyle name="Lien hypertexte" xfId="533" builtinId="8" hidden="1"/>
    <cellStyle name="Lien hypertexte" xfId="535" builtinId="8" hidden="1"/>
    <cellStyle name="Lien hypertexte" xfId="537" builtinId="8" hidden="1"/>
    <cellStyle name="Lien hypertexte" xfId="539" builtinId="8" hidden="1"/>
    <cellStyle name="Lien hypertexte" xfId="541" builtinId="8" hidden="1"/>
    <cellStyle name="Lien hypertexte" xfId="543" builtinId="8" hidden="1"/>
    <cellStyle name="Lien hypertexte" xfId="545" builtinId="8" hidden="1"/>
    <cellStyle name="Lien hypertexte" xfId="547" builtinId="8" hidden="1"/>
    <cellStyle name="Lien hypertexte" xfId="549" builtinId="8" hidden="1"/>
    <cellStyle name="Lien hypertexte" xfId="551" builtinId="8" hidden="1"/>
    <cellStyle name="Lien hypertexte" xfId="553" builtinId="8" hidden="1"/>
    <cellStyle name="Lien hypertexte" xfId="555" builtinId="8" hidden="1"/>
    <cellStyle name="Lien hypertexte" xfId="557" builtinId="8" hidden="1"/>
    <cellStyle name="Lien hypertexte" xfId="559" builtinId="8" hidden="1"/>
    <cellStyle name="Lien hypertexte" xfId="561" builtinId="8" hidden="1"/>
    <cellStyle name="Lien hypertexte" xfId="563" builtinId="8" hidden="1"/>
    <cellStyle name="Lien hypertexte" xfId="565" builtinId="8" hidden="1"/>
    <cellStyle name="Lien hypertexte" xfId="567" builtinId="8" hidden="1"/>
    <cellStyle name="Lien hypertexte" xfId="569" builtinId="8" hidden="1"/>
    <cellStyle name="Lien hypertexte" xfId="571" builtinId="8" hidden="1"/>
    <cellStyle name="Lien hypertexte" xfId="573" builtinId="8" hidden="1"/>
    <cellStyle name="Lien hypertexte" xfId="575" builtinId="8" hidden="1"/>
    <cellStyle name="Lien hypertexte" xfId="577" builtinId="8" hidden="1"/>
    <cellStyle name="Lien hypertexte" xfId="579" builtinId="8" hidden="1"/>
    <cellStyle name="Lien hypertexte" xfId="581" builtinId="8" hidden="1"/>
    <cellStyle name="Lien hypertexte" xfId="583" builtinId="8" hidden="1"/>
    <cellStyle name="Lien hypertexte" xfId="585" builtinId="8" hidden="1"/>
    <cellStyle name="Lien hypertexte" xfId="587" builtinId="8" hidden="1"/>
    <cellStyle name="Lien hypertexte" xfId="589" builtinId="8" hidden="1"/>
    <cellStyle name="Lien hypertexte" xfId="591" builtinId="8" hidden="1"/>
    <cellStyle name="Lien hypertexte" xfId="593" builtinId="8" hidden="1"/>
    <cellStyle name="Lien hypertexte" xfId="595" builtinId="8" hidden="1"/>
    <cellStyle name="Lien hypertexte" xfId="597" builtinId="8" hidden="1"/>
    <cellStyle name="Lien hypertexte" xfId="599" builtinId="8" hidden="1"/>
    <cellStyle name="Lien hypertexte" xfId="601" builtinId="8" hidden="1"/>
    <cellStyle name="Lien hypertexte" xfId="603" builtinId="8" hidden="1"/>
    <cellStyle name="Lien hypertexte" xfId="605" builtinId="8" hidden="1"/>
    <cellStyle name="Lien hypertexte" xfId="607" builtinId="8" hidden="1"/>
    <cellStyle name="Lien hypertexte" xfId="609" builtinId="8" hidden="1"/>
    <cellStyle name="Lien hypertexte" xfId="611" builtinId="8" hidden="1"/>
    <cellStyle name="Lien hypertexte" xfId="613" builtinId="8" hidden="1"/>
    <cellStyle name="Lien hypertexte" xfId="615" builtinId="8" hidden="1"/>
    <cellStyle name="Lien hypertexte" xfId="617" builtinId="8" hidden="1"/>
    <cellStyle name="Lien hypertexte" xfId="619" builtinId="8" hidden="1"/>
    <cellStyle name="Lien hypertexte" xfId="621" builtinId="8" hidden="1"/>
    <cellStyle name="Lien hypertexte" xfId="623" builtinId="8" hidden="1"/>
    <cellStyle name="Lien hypertexte" xfId="625" builtinId="8" hidden="1"/>
    <cellStyle name="Lien hypertexte" xfId="627" builtinId="8" hidden="1"/>
    <cellStyle name="Lien hypertexte" xfId="629" builtinId="8" hidden="1"/>
    <cellStyle name="Lien hypertexte" xfId="631" builtinId="8" hidden="1"/>
    <cellStyle name="Lien hypertexte" xfId="633" builtinId="8" hidden="1"/>
    <cellStyle name="Lien hypertexte" xfId="635" builtinId="8" hidden="1"/>
    <cellStyle name="Lien hypertexte" xfId="637" builtinId="8" hidden="1"/>
    <cellStyle name="Lien hypertexte" xfId="639" builtinId="8" hidden="1"/>
    <cellStyle name="Lien hypertexte" xfId="641" builtinId="8" hidden="1"/>
    <cellStyle name="Lien hypertexte" xfId="643" builtinId="8" hidden="1"/>
    <cellStyle name="Lien hypertexte" xfId="645" builtinId="8" hidden="1"/>
    <cellStyle name="Lien hypertexte" xfId="647" builtinId="8" hidden="1"/>
    <cellStyle name="Lien hypertexte" xfId="649" builtinId="8" hidden="1"/>
    <cellStyle name="Lien hypertexte" xfId="651" builtinId="8" hidden="1"/>
    <cellStyle name="Lien hypertexte" xfId="653" builtinId="8" hidden="1"/>
    <cellStyle name="Lien hypertexte" xfId="655" builtinId="8" hidden="1"/>
    <cellStyle name="Lien hypertexte" xfId="657" builtinId="8" hidden="1"/>
    <cellStyle name="Lien hypertexte" xfId="659" builtinId="8" hidden="1"/>
    <cellStyle name="Lien hypertexte" xfId="661" builtinId="8" hidden="1"/>
    <cellStyle name="Lien hypertexte" xfId="663" builtinId="8" hidden="1"/>
    <cellStyle name="Lien hypertexte" xfId="665" builtinId="8" hidden="1"/>
    <cellStyle name="Lien hypertexte" xfId="667" builtinId="8" hidden="1"/>
    <cellStyle name="Lien hypertexte" xfId="669" builtinId="8" hidden="1"/>
    <cellStyle name="Lien hypertexte" xfId="671" builtinId="8" hidden="1"/>
    <cellStyle name="Lien hypertexte" xfId="673" builtinId="8" hidden="1"/>
    <cellStyle name="Lien hypertexte" xfId="675" builtinId="8" hidden="1"/>
    <cellStyle name="Lien hypertexte" xfId="677" builtinId="8" hidden="1"/>
    <cellStyle name="Lien hypertexte" xfId="679" builtinId="8" hidden="1"/>
    <cellStyle name="Lien hypertexte" xfId="681" builtinId="8" hidden="1"/>
    <cellStyle name="Lien hypertexte" xfId="683" builtinId="8" hidden="1"/>
    <cellStyle name="Lien hypertexte" xfId="685" builtinId="8" hidden="1"/>
    <cellStyle name="Lien hypertexte" xfId="687" builtinId="8" hidden="1"/>
    <cellStyle name="Lien hypertexte" xfId="689" builtinId="8" hidden="1"/>
    <cellStyle name="Lien hypertexte" xfId="691" builtinId="8" hidden="1"/>
    <cellStyle name="Lien hypertexte" xfId="693" builtinId="8" hidden="1"/>
    <cellStyle name="Lien hypertexte" xfId="695" builtinId="8" hidden="1"/>
    <cellStyle name="Lien hypertexte" xfId="697" builtinId="8" hidden="1"/>
    <cellStyle name="Lien hypertexte" xfId="699" builtinId="8" hidden="1"/>
    <cellStyle name="Lien hypertexte" xfId="701" builtinId="8" hidden="1"/>
    <cellStyle name="Lien hypertexte" xfId="703" builtinId="8" hidden="1"/>
    <cellStyle name="Lien hypertexte" xfId="705" builtinId="8" hidden="1"/>
    <cellStyle name="Lien hypertexte" xfId="707" builtinId="8" hidden="1"/>
    <cellStyle name="Lien hypertexte" xfId="709" builtinId="8" hidden="1"/>
    <cellStyle name="Lien hypertexte" xfId="711" builtinId="8" hidden="1"/>
    <cellStyle name="Lien hypertexte" xfId="713" builtinId="8" hidden="1"/>
    <cellStyle name="Lien hypertexte" xfId="715" builtinId="8" hidden="1"/>
    <cellStyle name="Lien hypertexte" xfId="717" builtinId="8" hidden="1"/>
    <cellStyle name="Lien hypertexte" xfId="719" builtinId="8" hidden="1"/>
    <cellStyle name="Lien hypertexte" xfId="721" builtinId="8" hidden="1"/>
    <cellStyle name="Lien hypertexte" xfId="723" builtinId="8" hidden="1"/>
    <cellStyle name="Lien hypertexte" xfId="725" builtinId="8" hidden="1"/>
    <cellStyle name="Lien hypertexte" xfId="727" builtinId="8" hidden="1"/>
    <cellStyle name="Lien hypertexte" xfId="729" builtinId="8" hidden="1"/>
    <cellStyle name="Lien hypertexte" xfId="731" builtinId="8" hidden="1"/>
    <cellStyle name="Lien hypertexte" xfId="733" builtinId="8" hidden="1"/>
    <cellStyle name="Lien hypertexte" xfId="735" builtinId="8" hidden="1"/>
    <cellStyle name="Lien hypertexte" xfId="737" builtinId="8" hidden="1"/>
    <cellStyle name="Lien hypertexte" xfId="739" builtinId="8" hidden="1"/>
    <cellStyle name="Lien hypertexte" xfId="741" builtinId="8" hidden="1"/>
    <cellStyle name="Lien hypertexte" xfId="743" builtinId="8" hidden="1"/>
    <cellStyle name="Lien hypertexte" xfId="745" builtinId="8" hidden="1"/>
    <cellStyle name="Lien hypertexte" xfId="747" builtinId="8" hidden="1"/>
    <cellStyle name="Lien hypertexte" xfId="749" builtinId="8" hidden="1"/>
    <cellStyle name="Lien hypertexte" xfId="751" builtinId="8" hidden="1"/>
    <cellStyle name="Lien hypertexte" xfId="753" builtinId="8" hidden="1"/>
    <cellStyle name="Lien hypertexte" xfId="755" builtinId="8" hidden="1"/>
    <cellStyle name="Lien hypertexte" xfId="757" builtinId="8" hidden="1"/>
    <cellStyle name="Lien hypertexte" xfId="759" builtinId="8" hidden="1"/>
    <cellStyle name="Lien hypertexte" xfId="761" builtinId="8" hidden="1"/>
    <cellStyle name="Lien hypertexte" xfId="763" builtinId="8" hidden="1"/>
    <cellStyle name="Lien hypertexte" xfId="765" builtinId="8" hidden="1"/>
    <cellStyle name="Lien hypertexte" xfId="767" builtinId="8" hidden="1"/>
    <cellStyle name="Lien hypertexte" xfId="769" builtinId="8" hidden="1"/>
    <cellStyle name="Lien hypertexte" xfId="771" builtinId="8" hidden="1"/>
    <cellStyle name="Lien hypertexte" xfId="773" builtinId="8" hidden="1"/>
    <cellStyle name="Lien hypertexte" xfId="775" builtinId="8" hidden="1"/>
    <cellStyle name="Lien hypertexte" xfId="777" builtinId="8" hidden="1"/>
    <cellStyle name="Lien hypertexte" xfId="779" builtinId="8" hidden="1"/>
    <cellStyle name="Lien hypertexte" xfId="781" builtinId="8" hidden="1"/>
    <cellStyle name="Lien hypertexte" xfId="783" builtinId="8" hidden="1"/>
    <cellStyle name="Lien hypertexte" xfId="785" builtinId="8" hidden="1"/>
    <cellStyle name="Lien hypertexte" xfId="787" builtinId="8" hidden="1"/>
    <cellStyle name="Lien hypertexte" xfId="789" builtinId="8" hidden="1"/>
    <cellStyle name="Lien hypertexte" xfId="791" builtinId="8" hidden="1"/>
    <cellStyle name="Lien hypertexte" xfId="793" builtinId="8" hidden="1"/>
    <cellStyle name="Lien hypertexte" xfId="795" builtinId="8" hidden="1"/>
    <cellStyle name="Lien hypertexte" xfId="797" builtinId="8" hidden="1"/>
    <cellStyle name="Lien hypertexte" xfId="799" builtinId="8" hidden="1"/>
    <cellStyle name="Lien hypertexte" xfId="801" builtinId="8" hidden="1"/>
    <cellStyle name="Lien hypertexte" xfId="803" builtinId="8" hidden="1"/>
    <cellStyle name="Lien hypertexte visité" xfId="2" builtinId="9" hidden="1"/>
    <cellStyle name="Lien hypertexte visité" xfId="4" builtinId="9" hidden="1"/>
    <cellStyle name="Lien hypertexte visité" xfId="6" builtinId="9" hidden="1"/>
    <cellStyle name="Lien hypertexte visité" xfId="8" builtinId="9" hidden="1"/>
    <cellStyle name="Lien hypertexte visité" xfId="10" builtinId="9" hidden="1"/>
    <cellStyle name="Lien hypertexte visité" xfId="12" builtinId="9" hidden="1"/>
    <cellStyle name="Lien hypertexte visité" xfId="14" builtinId="9" hidden="1"/>
    <cellStyle name="Lien hypertexte visité" xfId="16" builtinId="9" hidden="1"/>
    <cellStyle name="Lien hypertexte visité" xfId="18" builtinId="9" hidden="1"/>
    <cellStyle name="Lien hypertexte visité" xfId="20" builtinId="9" hidden="1"/>
    <cellStyle name="Lien hypertexte visité" xfId="22" builtinId="9" hidden="1"/>
    <cellStyle name="Lien hypertexte visité" xfId="24" builtinId="9" hidden="1"/>
    <cellStyle name="Lien hypertexte visité" xfId="26" builtinId="9" hidden="1"/>
    <cellStyle name="Lien hypertexte visité" xfId="28" builtinId="9" hidden="1"/>
    <cellStyle name="Lien hypertexte visité" xfId="30" builtinId="9" hidden="1"/>
    <cellStyle name="Lien hypertexte visité" xfId="32" builtinId="9" hidden="1"/>
    <cellStyle name="Lien hypertexte visité" xfId="34" builtinId="9" hidden="1"/>
    <cellStyle name="Lien hypertexte visité" xfId="36" builtinId="9" hidden="1"/>
    <cellStyle name="Lien hypertexte visité" xfId="38" builtinId="9" hidden="1"/>
    <cellStyle name="Lien hypertexte visité" xfId="40" builtinId="9" hidden="1"/>
    <cellStyle name="Lien hypertexte visité" xfId="42" builtinId="9" hidden="1"/>
    <cellStyle name="Lien hypertexte visité" xfId="44" builtinId="9" hidden="1"/>
    <cellStyle name="Lien hypertexte visité" xfId="46" builtinId="9" hidden="1"/>
    <cellStyle name="Lien hypertexte visité" xfId="48" builtinId="9" hidden="1"/>
    <cellStyle name="Lien hypertexte visité" xfId="50" builtinId="9" hidden="1"/>
    <cellStyle name="Lien hypertexte visité" xfId="52" builtinId="9" hidden="1"/>
    <cellStyle name="Lien hypertexte visité" xfId="54" builtinId="9" hidden="1"/>
    <cellStyle name="Lien hypertexte visité" xfId="56" builtinId="9" hidden="1"/>
    <cellStyle name="Lien hypertexte visité" xfId="58" builtinId="9" hidden="1"/>
    <cellStyle name="Lien hypertexte visité" xfId="60" builtinId="9" hidden="1"/>
    <cellStyle name="Lien hypertexte visité" xfId="62" builtinId="9" hidden="1"/>
    <cellStyle name="Lien hypertexte visité" xfId="64" builtinId="9" hidden="1"/>
    <cellStyle name="Lien hypertexte visité" xfId="66" builtinId="9" hidden="1"/>
    <cellStyle name="Lien hypertexte visité" xfId="68" builtinId="9" hidden="1"/>
    <cellStyle name="Lien hypertexte visité" xfId="70" builtinId="9" hidden="1"/>
    <cellStyle name="Lien hypertexte visité" xfId="72" builtinId="9" hidden="1"/>
    <cellStyle name="Lien hypertexte visité" xfId="74" builtinId="9" hidden="1"/>
    <cellStyle name="Lien hypertexte visité" xfId="76" builtinId="9" hidden="1"/>
    <cellStyle name="Lien hypertexte visité" xfId="78" builtinId="9" hidden="1"/>
    <cellStyle name="Lien hypertexte visité" xfId="80" builtinId="9" hidden="1"/>
    <cellStyle name="Lien hypertexte visité" xfId="82" builtinId="9" hidden="1"/>
    <cellStyle name="Lien hypertexte visité" xfId="84" builtinId="9" hidden="1"/>
    <cellStyle name="Lien hypertexte visité" xfId="86" builtinId="9" hidden="1"/>
    <cellStyle name="Lien hypertexte visité" xfId="88" builtinId="9" hidden="1"/>
    <cellStyle name="Lien hypertexte visité" xfId="90" builtinId="9" hidden="1"/>
    <cellStyle name="Lien hypertexte visité" xfId="92" builtinId="9" hidden="1"/>
    <cellStyle name="Lien hypertexte visité" xfId="94" builtinId="9" hidden="1"/>
    <cellStyle name="Lien hypertexte visité" xfId="96" builtinId="9" hidden="1"/>
    <cellStyle name="Lien hypertexte visité" xfId="98" builtinId="9" hidden="1"/>
    <cellStyle name="Lien hypertexte visité" xfId="100" builtinId="9" hidden="1"/>
    <cellStyle name="Lien hypertexte visité" xfId="102" builtinId="9" hidden="1"/>
    <cellStyle name="Lien hypertexte visité" xfId="104" builtinId="9" hidden="1"/>
    <cellStyle name="Lien hypertexte visité" xfId="106" builtinId="9" hidden="1"/>
    <cellStyle name="Lien hypertexte visité" xfId="108" builtinId="9" hidden="1"/>
    <cellStyle name="Lien hypertexte visité" xfId="110" builtinId="9" hidden="1"/>
    <cellStyle name="Lien hypertexte visité" xfId="112" builtinId="9" hidden="1"/>
    <cellStyle name="Lien hypertexte visité" xfId="114" builtinId="9" hidden="1"/>
    <cellStyle name="Lien hypertexte visité" xfId="116" builtinId="9" hidden="1"/>
    <cellStyle name="Lien hypertexte visité" xfId="118" builtinId="9" hidden="1"/>
    <cellStyle name="Lien hypertexte visité" xfId="120" builtinId="9" hidden="1"/>
    <cellStyle name="Lien hypertexte visité" xfId="122" builtinId="9" hidden="1"/>
    <cellStyle name="Lien hypertexte visité" xfId="124" builtinId="9" hidden="1"/>
    <cellStyle name="Lien hypertexte visité" xfId="126" builtinId="9" hidden="1"/>
    <cellStyle name="Lien hypertexte visité" xfId="128" builtinId="9" hidden="1"/>
    <cellStyle name="Lien hypertexte visité" xfId="130" builtinId="9" hidden="1"/>
    <cellStyle name="Lien hypertexte visité" xfId="132" builtinId="9" hidden="1"/>
    <cellStyle name="Lien hypertexte visité" xfId="134" builtinId="9" hidden="1"/>
    <cellStyle name="Lien hypertexte visité" xfId="136" builtinId="9" hidden="1"/>
    <cellStyle name="Lien hypertexte visité" xfId="138" builtinId="9" hidden="1"/>
    <cellStyle name="Lien hypertexte visité" xfId="140" builtinId="9" hidden="1"/>
    <cellStyle name="Lien hypertexte visité" xfId="142" builtinId="9" hidden="1"/>
    <cellStyle name="Lien hypertexte visité" xfId="144" builtinId="9" hidden="1"/>
    <cellStyle name="Lien hypertexte visité" xfId="146" builtinId="9" hidden="1"/>
    <cellStyle name="Lien hypertexte visité" xfId="148" builtinId="9" hidden="1"/>
    <cellStyle name="Lien hypertexte visité" xfId="150" builtinId="9" hidden="1"/>
    <cellStyle name="Lien hypertexte visité" xfId="152" builtinId="9" hidden="1"/>
    <cellStyle name="Lien hypertexte visité" xfId="154" builtinId="9" hidden="1"/>
    <cellStyle name="Lien hypertexte visité" xfId="156" builtinId="9" hidden="1"/>
    <cellStyle name="Lien hypertexte visité" xfId="158" builtinId="9" hidden="1"/>
    <cellStyle name="Lien hypertexte visité" xfId="160" builtinId="9" hidden="1"/>
    <cellStyle name="Lien hypertexte visité" xfId="162" builtinId="9" hidden="1"/>
    <cellStyle name="Lien hypertexte visité" xfId="164" builtinId="9" hidden="1"/>
    <cellStyle name="Lien hypertexte visité" xfId="166" builtinId="9" hidden="1"/>
    <cellStyle name="Lien hypertexte visité" xfId="168" builtinId="9" hidden="1"/>
    <cellStyle name="Lien hypertexte visité" xfId="170" builtinId="9" hidden="1"/>
    <cellStyle name="Lien hypertexte visité" xfId="172" builtinId="9" hidden="1"/>
    <cellStyle name="Lien hypertexte visité" xfId="174" builtinId="9" hidden="1"/>
    <cellStyle name="Lien hypertexte visité" xfId="176" builtinId="9" hidden="1"/>
    <cellStyle name="Lien hypertexte visité" xfId="178" builtinId="9" hidden="1"/>
    <cellStyle name="Lien hypertexte visité" xfId="180" builtinId="9" hidden="1"/>
    <cellStyle name="Lien hypertexte visité" xfId="182" builtinId="9" hidden="1"/>
    <cellStyle name="Lien hypertexte visité" xfId="184" builtinId="9" hidden="1"/>
    <cellStyle name="Lien hypertexte visité" xfId="186" builtinId="9" hidden="1"/>
    <cellStyle name="Lien hypertexte visité" xfId="188" builtinId="9" hidden="1"/>
    <cellStyle name="Lien hypertexte visité" xfId="190" builtinId="9" hidden="1"/>
    <cellStyle name="Lien hypertexte visité" xfId="192" builtinId="9" hidden="1"/>
    <cellStyle name="Lien hypertexte visité" xfId="194" builtinId="9" hidden="1"/>
    <cellStyle name="Lien hypertexte visité" xfId="196" builtinId="9" hidden="1"/>
    <cellStyle name="Lien hypertexte visité" xfId="198" builtinId="9" hidden="1"/>
    <cellStyle name="Lien hypertexte visité" xfId="200" builtinId="9" hidden="1"/>
    <cellStyle name="Lien hypertexte visité" xfId="202" builtinId="9" hidden="1"/>
    <cellStyle name="Lien hypertexte visité" xfId="204" builtinId="9" hidden="1"/>
    <cellStyle name="Lien hypertexte visité" xfId="206" builtinId="9" hidden="1"/>
    <cellStyle name="Lien hypertexte visité" xfId="208" builtinId="9" hidden="1"/>
    <cellStyle name="Lien hypertexte visité" xfId="210" builtinId="9" hidden="1"/>
    <cellStyle name="Lien hypertexte visité" xfId="212" builtinId="9" hidden="1"/>
    <cellStyle name="Lien hypertexte visité" xfId="214" builtinId="9" hidden="1"/>
    <cellStyle name="Lien hypertexte visité" xfId="216" builtinId="9" hidden="1"/>
    <cellStyle name="Lien hypertexte visité" xfId="218" builtinId="9" hidden="1"/>
    <cellStyle name="Lien hypertexte visité" xfId="220" builtinId="9" hidden="1"/>
    <cellStyle name="Lien hypertexte visité" xfId="222" builtinId="9" hidden="1"/>
    <cellStyle name="Lien hypertexte visité" xfId="224" builtinId="9" hidden="1"/>
    <cellStyle name="Lien hypertexte visité" xfId="226" builtinId="9" hidden="1"/>
    <cellStyle name="Lien hypertexte visité" xfId="228" builtinId="9" hidden="1"/>
    <cellStyle name="Lien hypertexte visité" xfId="230" builtinId="9" hidden="1"/>
    <cellStyle name="Lien hypertexte visité" xfId="232" builtinId="9" hidden="1"/>
    <cellStyle name="Lien hypertexte visité" xfId="234" builtinId="9" hidden="1"/>
    <cellStyle name="Lien hypertexte visité" xfId="236" builtinId="9" hidden="1"/>
    <cellStyle name="Lien hypertexte visité" xfId="238" builtinId="9" hidden="1"/>
    <cellStyle name="Lien hypertexte visité" xfId="240" builtinId="9" hidden="1"/>
    <cellStyle name="Lien hypertexte visité" xfId="242" builtinId="9" hidden="1"/>
    <cellStyle name="Lien hypertexte visité" xfId="244" builtinId="9" hidden="1"/>
    <cellStyle name="Lien hypertexte visité" xfId="246" builtinId="9" hidden="1"/>
    <cellStyle name="Lien hypertexte visité" xfId="248" builtinId="9" hidden="1"/>
    <cellStyle name="Lien hypertexte visité" xfId="250" builtinId="9" hidden="1"/>
    <cellStyle name="Lien hypertexte visité" xfId="252" builtinId="9" hidden="1"/>
    <cellStyle name="Lien hypertexte visité" xfId="254" builtinId="9" hidden="1"/>
    <cellStyle name="Lien hypertexte visité" xfId="256" builtinId="9" hidden="1"/>
    <cellStyle name="Lien hypertexte visité" xfId="258" builtinId="9" hidden="1"/>
    <cellStyle name="Lien hypertexte visité" xfId="260" builtinId="9" hidden="1"/>
    <cellStyle name="Lien hypertexte visité" xfId="262" builtinId="9" hidden="1"/>
    <cellStyle name="Lien hypertexte visité" xfId="264" builtinId="9" hidden="1"/>
    <cellStyle name="Lien hypertexte visité" xfId="266" builtinId="9" hidden="1"/>
    <cellStyle name="Lien hypertexte visité" xfId="268" builtinId="9" hidden="1"/>
    <cellStyle name="Lien hypertexte visité" xfId="270" builtinId="9" hidden="1"/>
    <cellStyle name="Lien hypertexte visité" xfId="272" builtinId="9" hidden="1"/>
    <cellStyle name="Lien hypertexte visité" xfId="274" builtinId="9" hidden="1"/>
    <cellStyle name="Lien hypertexte visité" xfId="276" builtinId="9" hidden="1"/>
    <cellStyle name="Lien hypertexte visité" xfId="278" builtinId="9" hidden="1"/>
    <cellStyle name="Lien hypertexte visité" xfId="280" builtinId="9" hidden="1"/>
    <cellStyle name="Lien hypertexte visité" xfId="282" builtinId="9" hidden="1"/>
    <cellStyle name="Lien hypertexte visité" xfId="284" builtinId="9" hidden="1"/>
    <cellStyle name="Lien hypertexte visité" xfId="286" builtinId="9" hidden="1"/>
    <cellStyle name="Lien hypertexte visité" xfId="288" builtinId="9" hidden="1"/>
    <cellStyle name="Lien hypertexte visité" xfId="290" builtinId="9" hidden="1"/>
    <cellStyle name="Lien hypertexte visité" xfId="292" builtinId="9" hidden="1"/>
    <cellStyle name="Lien hypertexte visité" xfId="294" builtinId="9" hidden="1"/>
    <cellStyle name="Lien hypertexte visité" xfId="296" builtinId="9" hidden="1"/>
    <cellStyle name="Lien hypertexte visité" xfId="298" builtinId="9" hidden="1"/>
    <cellStyle name="Lien hypertexte visité" xfId="300" builtinId="9" hidden="1"/>
    <cellStyle name="Lien hypertexte visité" xfId="302" builtinId="9" hidden="1"/>
    <cellStyle name="Lien hypertexte visité" xfId="304" builtinId="9" hidden="1"/>
    <cellStyle name="Lien hypertexte visité" xfId="306" builtinId="9" hidden="1"/>
    <cellStyle name="Lien hypertexte visité" xfId="308" builtinId="9" hidden="1"/>
    <cellStyle name="Lien hypertexte visité" xfId="310" builtinId="9" hidden="1"/>
    <cellStyle name="Lien hypertexte visité" xfId="312" builtinId="9" hidden="1"/>
    <cellStyle name="Lien hypertexte visité" xfId="314" builtinId="9" hidden="1"/>
    <cellStyle name="Lien hypertexte visité" xfId="316" builtinId="9" hidden="1"/>
    <cellStyle name="Lien hypertexte visité" xfId="318" builtinId="9" hidden="1"/>
    <cellStyle name="Lien hypertexte visité" xfId="320" builtinId="9" hidden="1"/>
    <cellStyle name="Lien hypertexte visité" xfId="322" builtinId="9" hidden="1"/>
    <cellStyle name="Lien hypertexte visité" xfId="324" builtinId="9" hidden="1"/>
    <cellStyle name="Lien hypertexte visité" xfId="326" builtinId="9" hidden="1"/>
    <cellStyle name="Lien hypertexte visité" xfId="328" builtinId="9" hidden="1"/>
    <cellStyle name="Lien hypertexte visité" xfId="330" builtinId="9" hidden="1"/>
    <cellStyle name="Lien hypertexte visité" xfId="332" builtinId="9" hidden="1"/>
    <cellStyle name="Lien hypertexte visité" xfId="334" builtinId="9" hidden="1"/>
    <cellStyle name="Lien hypertexte visité" xfId="336" builtinId="9" hidden="1"/>
    <cellStyle name="Lien hypertexte visité" xfId="338" builtinId="9" hidden="1"/>
    <cellStyle name="Lien hypertexte visité" xfId="340" builtinId="9" hidden="1"/>
    <cellStyle name="Lien hypertexte visité" xfId="342" builtinId="9" hidden="1"/>
    <cellStyle name="Lien hypertexte visité" xfId="344" builtinId="9" hidden="1"/>
    <cellStyle name="Lien hypertexte visité" xfId="346" builtinId="9" hidden="1"/>
    <cellStyle name="Lien hypertexte visité" xfId="348" builtinId="9" hidden="1"/>
    <cellStyle name="Lien hypertexte visité" xfId="350" builtinId="9" hidden="1"/>
    <cellStyle name="Lien hypertexte visité" xfId="352" builtinId="9" hidden="1"/>
    <cellStyle name="Lien hypertexte visité" xfId="354" builtinId="9" hidden="1"/>
    <cellStyle name="Lien hypertexte visité" xfId="356" builtinId="9" hidden="1"/>
    <cellStyle name="Lien hypertexte visité" xfId="358" builtinId="9" hidden="1"/>
    <cellStyle name="Lien hypertexte visité" xfId="360" builtinId="9" hidden="1"/>
    <cellStyle name="Lien hypertexte visité" xfId="362" builtinId="9" hidden="1"/>
    <cellStyle name="Lien hypertexte visité" xfId="364" builtinId="9" hidden="1"/>
    <cellStyle name="Lien hypertexte visité" xfId="366" builtinId="9" hidden="1"/>
    <cellStyle name="Lien hypertexte visité" xfId="368" builtinId="9" hidden="1"/>
    <cellStyle name="Lien hypertexte visité" xfId="370" builtinId="9" hidden="1"/>
    <cellStyle name="Lien hypertexte visité" xfId="372" builtinId="9" hidden="1"/>
    <cellStyle name="Lien hypertexte visité" xfId="374" builtinId="9" hidden="1"/>
    <cellStyle name="Lien hypertexte visité" xfId="376" builtinId="9" hidden="1"/>
    <cellStyle name="Lien hypertexte visité" xfId="378" builtinId="9" hidden="1"/>
    <cellStyle name="Lien hypertexte visité" xfId="380" builtinId="9" hidden="1"/>
    <cellStyle name="Lien hypertexte visité" xfId="382" builtinId="9" hidden="1"/>
    <cellStyle name="Lien hypertexte visité" xfId="384" builtinId="9" hidden="1"/>
    <cellStyle name="Lien hypertexte visité" xfId="386" builtinId="9" hidden="1"/>
    <cellStyle name="Lien hypertexte visité" xfId="388" builtinId="9" hidden="1"/>
    <cellStyle name="Lien hypertexte visité" xfId="390" builtinId="9" hidden="1"/>
    <cellStyle name="Lien hypertexte visité" xfId="392" builtinId="9" hidden="1"/>
    <cellStyle name="Lien hypertexte visité" xfId="394" builtinId="9" hidden="1"/>
    <cellStyle name="Lien hypertexte visité" xfId="396" builtinId="9" hidden="1"/>
    <cellStyle name="Lien hypertexte visité" xfId="398" builtinId="9" hidden="1"/>
    <cellStyle name="Lien hypertexte visité" xfId="400" builtinId="9" hidden="1"/>
    <cellStyle name="Lien hypertexte visité" xfId="402" builtinId="9" hidden="1"/>
    <cellStyle name="Lien hypertexte visité" xfId="404" builtinId="9" hidden="1"/>
    <cellStyle name="Lien hypertexte visité" xfId="406" builtinId="9" hidden="1"/>
    <cellStyle name="Lien hypertexte visité" xfId="408" builtinId="9" hidden="1"/>
    <cellStyle name="Lien hypertexte visité" xfId="410" builtinId="9" hidden="1"/>
    <cellStyle name="Lien hypertexte visité" xfId="412" builtinId="9" hidden="1"/>
    <cellStyle name="Lien hypertexte visité" xfId="414" builtinId="9" hidden="1"/>
    <cellStyle name="Lien hypertexte visité" xfId="416" builtinId="9" hidden="1"/>
    <cellStyle name="Lien hypertexte visité" xfId="418" builtinId="9" hidden="1"/>
    <cellStyle name="Lien hypertexte visité" xfId="420" builtinId="9" hidden="1"/>
    <cellStyle name="Lien hypertexte visité" xfId="422" builtinId="9" hidden="1"/>
    <cellStyle name="Lien hypertexte visité" xfId="424" builtinId="9" hidden="1"/>
    <cellStyle name="Lien hypertexte visité" xfId="426" builtinId="9" hidden="1"/>
    <cellStyle name="Lien hypertexte visité" xfId="428" builtinId="9" hidden="1"/>
    <cellStyle name="Lien hypertexte visité" xfId="430" builtinId="9" hidden="1"/>
    <cellStyle name="Lien hypertexte visité" xfId="432" builtinId="9" hidden="1"/>
    <cellStyle name="Lien hypertexte visité" xfId="434" builtinId="9" hidden="1"/>
    <cellStyle name="Lien hypertexte visité" xfId="436" builtinId="9" hidden="1"/>
    <cellStyle name="Lien hypertexte visité" xfId="438" builtinId="9" hidden="1"/>
    <cellStyle name="Lien hypertexte visité" xfId="440" builtinId="9" hidden="1"/>
    <cellStyle name="Lien hypertexte visité" xfId="442" builtinId="9" hidden="1"/>
    <cellStyle name="Lien hypertexte visité" xfId="444" builtinId="9" hidden="1"/>
    <cellStyle name="Lien hypertexte visité" xfId="446" builtinId="9" hidden="1"/>
    <cellStyle name="Lien hypertexte visité" xfId="448" builtinId="9" hidden="1"/>
    <cellStyle name="Lien hypertexte visité" xfId="450" builtinId="9" hidden="1"/>
    <cellStyle name="Lien hypertexte visité" xfId="452" builtinId="9" hidden="1"/>
    <cellStyle name="Lien hypertexte visité" xfId="454" builtinId="9" hidden="1"/>
    <cellStyle name="Lien hypertexte visité" xfId="456" builtinId="9" hidden="1"/>
    <cellStyle name="Lien hypertexte visité" xfId="458" builtinId="9" hidden="1"/>
    <cellStyle name="Lien hypertexte visité" xfId="460" builtinId="9" hidden="1"/>
    <cellStyle name="Lien hypertexte visité" xfId="462" builtinId="9" hidden="1"/>
    <cellStyle name="Lien hypertexte visité" xfId="464" builtinId="9" hidden="1"/>
    <cellStyle name="Lien hypertexte visité" xfId="466" builtinId="9" hidden="1"/>
    <cellStyle name="Lien hypertexte visité" xfId="468" builtinId="9" hidden="1"/>
    <cellStyle name="Lien hypertexte visité" xfId="470" builtinId="9" hidden="1"/>
    <cellStyle name="Lien hypertexte visité" xfId="472" builtinId="9" hidden="1"/>
    <cellStyle name="Lien hypertexte visité" xfId="474" builtinId="9" hidden="1"/>
    <cellStyle name="Lien hypertexte visité" xfId="476" builtinId="9" hidden="1"/>
    <cellStyle name="Lien hypertexte visité" xfId="478" builtinId="9" hidden="1"/>
    <cellStyle name="Lien hypertexte visité" xfId="480" builtinId="9" hidden="1"/>
    <cellStyle name="Lien hypertexte visité" xfId="482" builtinId="9" hidden="1"/>
    <cellStyle name="Lien hypertexte visité" xfId="484" builtinId="9" hidden="1"/>
    <cellStyle name="Lien hypertexte visité" xfId="486" builtinId="9" hidden="1"/>
    <cellStyle name="Lien hypertexte visité" xfId="488" builtinId="9" hidden="1"/>
    <cellStyle name="Lien hypertexte visité" xfId="490" builtinId="9" hidden="1"/>
    <cellStyle name="Lien hypertexte visité" xfId="492" builtinId="9" hidden="1"/>
    <cellStyle name="Lien hypertexte visité" xfId="494" builtinId="9" hidden="1"/>
    <cellStyle name="Lien hypertexte visité" xfId="496" builtinId="9" hidden="1"/>
    <cellStyle name="Lien hypertexte visité" xfId="498" builtinId="9" hidden="1"/>
    <cellStyle name="Lien hypertexte visité" xfId="500" builtinId="9" hidden="1"/>
    <cellStyle name="Lien hypertexte visité" xfId="502" builtinId="9" hidden="1"/>
    <cellStyle name="Lien hypertexte visité" xfId="504" builtinId="9" hidden="1"/>
    <cellStyle name="Lien hypertexte visité" xfId="506" builtinId="9" hidden="1"/>
    <cellStyle name="Lien hypertexte visité" xfId="508" builtinId="9" hidden="1"/>
    <cellStyle name="Lien hypertexte visité" xfId="510" builtinId="9" hidden="1"/>
    <cellStyle name="Lien hypertexte visité" xfId="512" builtinId="9" hidden="1"/>
    <cellStyle name="Lien hypertexte visité" xfId="514" builtinId="9" hidden="1"/>
    <cellStyle name="Lien hypertexte visité" xfId="516" builtinId="9" hidden="1"/>
    <cellStyle name="Lien hypertexte visité" xfId="518" builtinId="9" hidden="1"/>
    <cellStyle name="Lien hypertexte visité" xfId="520" builtinId="9" hidden="1"/>
    <cellStyle name="Lien hypertexte visité" xfId="522" builtinId="9" hidden="1"/>
    <cellStyle name="Lien hypertexte visité" xfId="524" builtinId="9" hidden="1"/>
    <cellStyle name="Lien hypertexte visité" xfId="526" builtinId="9" hidden="1"/>
    <cellStyle name="Lien hypertexte visité" xfId="528" builtinId="9" hidden="1"/>
    <cellStyle name="Lien hypertexte visité" xfId="530" builtinId="9" hidden="1"/>
    <cellStyle name="Lien hypertexte visité" xfId="532" builtinId="9" hidden="1"/>
    <cellStyle name="Lien hypertexte visité" xfId="534" builtinId="9" hidden="1"/>
    <cellStyle name="Lien hypertexte visité" xfId="536" builtinId="9" hidden="1"/>
    <cellStyle name="Lien hypertexte visité" xfId="538" builtinId="9" hidden="1"/>
    <cellStyle name="Lien hypertexte visité" xfId="540" builtinId="9" hidden="1"/>
    <cellStyle name="Lien hypertexte visité" xfId="542" builtinId="9" hidden="1"/>
    <cellStyle name="Lien hypertexte visité" xfId="544" builtinId="9" hidden="1"/>
    <cellStyle name="Lien hypertexte visité" xfId="546" builtinId="9" hidden="1"/>
    <cellStyle name="Lien hypertexte visité" xfId="548" builtinId="9" hidden="1"/>
    <cellStyle name="Lien hypertexte visité" xfId="550" builtinId="9" hidden="1"/>
    <cellStyle name="Lien hypertexte visité" xfId="552" builtinId="9" hidden="1"/>
    <cellStyle name="Lien hypertexte visité" xfId="554" builtinId="9" hidden="1"/>
    <cellStyle name="Lien hypertexte visité" xfId="556" builtinId="9" hidden="1"/>
    <cellStyle name="Lien hypertexte visité" xfId="558" builtinId="9" hidden="1"/>
    <cellStyle name="Lien hypertexte visité" xfId="560" builtinId="9" hidden="1"/>
    <cellStyle name="Lien hypertexte visité" xfId="562" builtinId="9" hidden="1"/>
    <cellStyle name="Lien hypertexte visité" xfId="564" builtinId="9" hidden="1"/>
    <cellStyle name="Lien hypertexte visité" xfId="566" builtinId="9" hidden="1"/>
    <cellStyle name="Lien hypertexte visité" xfId="568" builtinId="9" hidden="1"/>
    <cellStyle name="Lien hypertexte visité" xfId="570" builtinId="9" hidden="1"/>
    <cellStyle name="Lien hypertexte visité" xfId="572" builtinId="9" hidden="1"/>
    <cellStyle name="Lien hypertexte visité" xfId="574" builtinId="9" hidden="1"/>
    <cellStyle name="Lien hypertexte visité" xfId="576" builtinId="9" hidden="1"/>
    <cellStyle name="Lien hypertexte visité" xfId="578" builtinId="9" hidden="1"/>
    <cellStyle name="Lien hypertexte visité" xfId="580" builtinId="9" hidden="1"/>
    <cellStyle name="Lien hypertexte visité" xfId="582" builtinId="9" hidden="1"/>
    <cellStyle name="Lien hypertexte visité" xfId="584" builtinId="9" hidden="1"/>
    <cellStyle name="Lien hypertexte visité" xfId="586" builtinId="9" hidden="1"/>
    <cellStyle name="Lien hypertexte visité" xfId="588" builtinId="9" hidden="1"/>
    <cellStyle name="Lien hypertexte visité" xfId="590" builtinId="9" hidden="1"/>
    <cellStyle name="Lien hypertexte visité" xfId="592" builtinId="9" hidden="1"/>
    <cellStyle name="Lien hypertexte visité" xfId="594" builtinId="9" hidden="1"/>
    <cellStyle name="Lien hypertexte visité" xfId="596" builtinId="9" hidden="1"/>
    <cellStyle name="Lien hypertexte visité" xfId="598" builtinId="9" hidden="1"/>
    <cellStyle name="Lien hypertexte visité" xfId="600" builtinId="9" hidden="1"/>
    <cellStyle name="Lien hypertexte visité" xfId="602" builtinId="9" hidden="1"/>
    <cellStyle name="Lien hypertexte visité" xfId="604" builtinId="9" hidden="1"/>
    <cellStyle name="Lien hypertexte visité" xfId="606" builtinId="9" hidden="1"/>
    <cellStyle name="Lien hypertexte visité" xfId="608" builtinId="9" hidden="1"/>
    <cellStyle name="Lien hypertexte visité" xfId="610" builtinId="9" hidden="1"/>
    <cellStyle name="Lien hypertexte visité" xfId="612" builtinId="9" hidden="1"/>
    <cellStyle name="Lien hypertexte visité" xfId="614" builtinId="9" hidden="1"/>
    <cellStyle name="Lien hypertexte visité" xfId="616" builtinId="9" hidden="1"/>
    <cellStyle name="Lien hypertexte visité" xfId="618" builtinId="9" hidden="1"/>
    <cellStyle name="Lien hypertexte visité" xfId="620" builtinId="9" hidden="1"/>
    <cellStyle name="Lien hypertexte visité" xfId="622" builtinId="9" hidden="1"/>
    <cellStyle name="Lien hypertexte visité" xfId="624" builtinId="9" hidden="1"/>
    <cellStyle name="Lien hypertexte visité" xfId="626" builtinId="9" hidden="1"/>
    <cellStyle name="Lien hypertexte visité" xfId="628" builtinId="9" hidden="1"/>
    <cellStyle name="Lien hypertexte visité" xfId="630" builtinId="9" hidden="1"/>
    <cellStyle name="Lien hypertexte visité" xfId="632" builtinId="9" hidden="1"/>
    <cellStyle name="Lien hypertexte visité" xfId="634" builtinId="9" hidden="1"/>
    <cellStyle name="Lien hypertexte visité" xfId="636" builtinId="9" hidden="1"/>
    <cellStyle name="Lien hypertexte visité" xfId="638" builtinId="9" hidden="1"/>
    <cellStyle name="Lien hypertexte visité" xfId="640" builtinId="9" hidden="1"/>
    <cellStyle name="Lien hypertexte visité" xfId="642" builtinId="9" hidden="1"/>
    <cellStyle name="Lien hypertexte visité" xfId="644" builtinId="9" hidden="1"/>
    <cellStyle name="Lien hypertexte visité" xfId="646" builtinId="9" hidden="1"/>
    <cellStyle name="Lien hypertexte visité" xfId="648" builtinId="9" hidden="1"/>
    <cellStyle name="Lien hypertexte visité" xfId="650" builtinId="9" hidden="1"/>
    <cellStyle name="Lien hypertexte visité" xfId="652" builtinId="9" hidden="1"/>
    <cellStyle name="Lien hypertexte visité" xfId="654" builtinId="9" hidden="1"/>
    <cellStyle name="Lien hypertexte visité" xfId="656" builtinId="9" hidden="1"/>
    <cellStyle name="Lien hypertexte visité" xfId="658" builtinId="9" hidden="1"/>
    <cellStyle name="Lien hypertexte visité" xfId="660" builtinId="9" hidden="1"/>
    <cellStyle name="Lien hypertexte visité" xfId="662" builtinId="9" hidden="1"/>
    <cellStyle name="Lien hypertexte visité" xfId="664" builtinId="9" hidden="1"/>
    <cellStyle name="Lien hypertexte visité" xfId="666" builtinId="9" hidden="1"/>
    <cellStyle name="Lien hypertexte visité" xfId="668" builtinId="9" hidden="1"/>
    <cellStyle name="Lien hypertexte visité" xfId="670" builtinId="9" hidden="1"/>
    <cellStyle name="Lien hypertexte visité" xfId="672" builtinId="9" hidden="1"/>
    <cellStyle name="Lien hypertexte visité" xfId="674" builtinId="9" hidden="1"/>
    <cellStyle name="Lien hypertexte visité" xfId="676" builtinId="9" hidden="1"/>
    <cellStyle name="Lien hypertexte visité" xfId="678" builtinId="9" hidden="1"/>
    <cellStyle name="Lien hypertexte visité" xfId="680" builtinId="9" hidden="1"/>
    <cellStyle name="Lien hypertexte visité" xfId="682" builtinId="9" hidden="1"/>
    <cellStyle name="Lien hypertexte visité" xfId="684" builtinId="9" hidden="1"/>
    <cellStyle name="Lien hypertexte visité" xfId="686" builtinId="9" hidden="1"/>
    <cellStyle name="Lien hypertexte visité" xfId="688" builtinId="9" hidden="1"/>
    <cellStyle name="Lien hypertexte visité" xfId="690" builtinId="9" hidden="1"/>
    <cellStyle name="Lien hypertexte visité" xfId="692" builtinId="9" hidden="1"/>
    <cellStyle name="Lien hypertexte visité" xfId="694" builtinId="9" hidden="1"/>
    <cellStyle name="Lien hypertexte visité" xfId="696" builtinId="9" hidden="1"/>
    <cellStyle name="Lien hypertexte visité" xfId="698" builtinId="9" hidden="1"/>
    <cellStyle name="Lien hypertexte visité" xfId="700" builtinId="9" hidden="1"/>
    <cellStyle name="Lien hypertexte visité" xfId="702" builtinId="9" hidden="1"/>
    <cellStyle name="Lien hypertexte visité" xfId="704" builtinId="9" hidden="1"/>
    <cellStyle name="Lien hypertexte visité" xfId="706" builtinId="9" hidden="1"/>
    <cellStyle name="Lien hypertexte visité" xfId="708" builtinId="9" hidden="1"/>
    <cellStyle name="Lien hypertexte visité" xfId="710" builtinId="9" hidden="1"/>
    <cellStyle name="Lien hypertexte visité" xfId="712" builtinId="9" hidden="1"/>
    <cellStyle name="Lien hypertexte visité" xfId="714" builtinId="9" hidden="1"/>
    <cellStyle name="Lien hypertexte visité" xfId="716" builtinId="9" hidden="1"/>
    <cellStyle name="Lien hypertexte visité" xfId="718" builtinId="9" hidden="1"/>
    <cellStyle name="Lien hypertexte visité" xfId="720" builtinId="9" hidden="1"/>
    <cellStyle name="Lien hypertexte visité" xfId="722" builtinId="9" hidden="1"/>
    <cellStyle name="Lien hypertexte visité" xfId="724" builtinId="9" hidden="1"/>
    <cellStyle name="Lien hypertexte visité" xfId="726" builtinId="9" hidden="1"/>
    <cellStyle name="Lien hypertexte visité" xfId="728" builtinId="9" hidden="1"/>
    <cellStyle name="Lien hypertexte visité" xfId="730" builtinId="9" hidden="1"/>
    <cellStyle name="Lien hypertexte visité" xfId="732" builtinId="9" hidden="1"/>
    <cellStyle name="Lien hypertexte visité" xfId="734" builtinId="9" hidden="1"/>
    <cellStyle name="Lien hypertexte visité" xfId="736" builtinId="9" hidden="1"/>
    <cellStyle name="Lien hypertexte visité" xfId="738" builtinId="9" hidden="1"/>
    <cellStyle name="Lien hypertexte visité" xfId="740" builtinId="9" hidden="1"/>
    <cellStyle name="Lien hypertexte visité" xfId="742" builtinId="9" hidden="1"/>
    <cellStyle name="Lien hypertexte visité" xfId="744" builtinId="9" hidden="1"/>
    <cellStyle name="Lien hypertexte visité" xfId="746" builtinId="9" hidden="1"/>
    <cellStyle name="Lien hypertexte visité" xfId="748" builtinId="9" hidden="1"/>
    <cellStyle name="Lien hypertexte visité" xfId="750" builtinId="9" hidden="1"/>
    <cellStyle name="Lien hypertexte visité" xfId="752" builtinId="9" hidden="1"/>
    <cellStyle name="Lien hypertexte visité" xfId="754" builtinId="9" hidden="1"/>
    <cellStyle name="Lien hypertexte visité" xfId="756" builtinId="9" hidden="1"/>
    <cellStyle name="Lien hypertexte visité" xfId="758" builtinId="9" hidden="1"/>
    <cellStyle name="Lien hypertexte visité" xfId="760" builtinId="9" hidden="1"/>
    <cellStyle name="Lien hypertexte visité" xfId="762" builtinId="9" hidden="1"/>
    <cellStyle name="Lien hypertexte visité" xfId="764" builtinId="9" hidden="1"/>
    <cellStyle name="Lien hypertexte visité" xfId="766" builtinId="9" hidden="1"/>
    <cellStyle name="Lien hypertexte visité" xfId="768" builtinId="9" hidden="1"/>
    <cellStyle name="Lien hypertexte visité" xfId="770" builtinId="9" hidden="1"/>
    <cellStyle name="Lien hypertexte visité" xfId="772" builtinId="9" hidden="1"/>
    <cellStyle name="Lien hypertexte visité" xfId="774" builtinId="9" hidden="1"/>
    <cellStyle name="Lien hypertexte visité" xfId="776" builtinId="9" hidden="1"/>
    <cellStyle name="Lien hypertexte visité" xfId="778" builtinId="9" hidden="1"/>
    <cellStyle name="Lien hypertexte visité" xfId="780" builtinId="9" hidden="1"/>
    <cellStyle name="Lien hypertexte visité" xfId="782" builtinId="9" hidden="1"/>
    <cellStyle name="Lien hypertexte visité" xfId="784" builtinId="9" hidden="1"/>
    <cellStyle name="Lien hypertexte visité" xfId="786" builtinId="9" hidden="1"/>
    <cellStyle name="Lien hypertexte visité" xfId="788" builtinId="9" hidden="1"/>
    <cellStyle name="Lien hypertexte visité" xfId="790" builtinId="9" hidden="1"/>
    <cellStyle name="Lien hypertexte visité" xfId="792" builtinId="9" hidden="1"/>
    <cellStyle name="Lien hypertexte visité" xfId="794" builtinId="9" hidden="1"/>
    <cellStyle name="Lien hypertexte visité" xfId="796" builtinId="9" hidden="1"/>
    <cellStyle name="Lien hypertexte visité" xfId="798" builtinId="9" hidden="1"/>
    <cellStyle name="Lien hypertexte visité" xfId="800" builtinId="9" hidden="1"/>
    <cellStyle name="Lien hypertexte visité" xfId="802" builtinId="9" hidden="1"/>
    <cellStyle name="Lien hypertexte visité" xfId="804" builtinId="9" hidden="1"/>
    <cellStyle name="Normal" xfId="0" builtinId="0"/>
  </cellStyles>
  <dxfs count="4">
    <dxf>
      <numFmt numFmtId="168" formatCode=";;;"/>
    </dxf>
    <dxf>
      <numFmt numFmtId="168" formatCode=";;;"/>
    </dxf>
    <dxf>
      <font>
        <color rgb="FF9C0006"/>
      </font>
      <fill>
        <patternFill>
          <bgColor rgb="FFFFC7CE"/>
        </patternFill>
      </fill>
    </dxf>
    <dxf>
      <font>
        <color rgb="FF9C0006"/>
      </font>
      <fill>
        <patternFill>
          <bgColor rgb="FFFFC7CE"/>
        </patternFill>
      </fill>
    </dxf>
  </dxfs>
  <tableStyles count="0" defaultTableStyle="TableStyleMedium9" defaultPivotStyle="PivotStyleMedium4"/>
  <colors>
    <mruColors>
      <color rgb="FFFFFF66"/>
      <color rgb="FF94ECF0"/>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3</xdr:col>
      <xdr:colOff>680721</xdr:colOff>
      <xdr:row>2</xdr:row>
      <xdr:rowOff>50800</xdr:rowOff>
    </xdr:from>
    <xdr:to>
      <xdr:col>8</xdr:col>
      <xdr:colOff>762000</xdr:colOff>
      <xdr:row>8</xdr:row>
      <xdr:rowOff>172720</xdr:rowOff>
    </xdr:to>
    <xdr:grpSp>
      <xdr:nvGrpSpPr>
        <xdr:cNvPr id="17" name="Groupe 16">
          <a:extLst>
            <a:ext uri="{FF2B5EF4-FFF2-40B4-BE49-F238E27FC236}">
              <a16:creationId xmlns:a16="http://schemas.microsoft.com/office/drawing/2014/main" id="{00000000-0008-0000-0000-000011000000}"/>
            </a:ext>
          </a:extLst>
        </xdr:cNvPr>
        <xdr:cNvGrpSpPr/>
      </xdr:nvGrpSpPr>
      <xdr:grpSpPr>
        <a:xfrm>
          <a:off x="3970021" y="508000"/>
          <a:ext cx="4196079" cy="1214120"/>
          <a:chOff x="3972561" y="508000"/>
          <a:chExt cx="3901439" cy="1219200"/>
        </a:xfrm>
      </xdr:grpSpPr>
      <xdr:sp macro="" textlink="">
        <xdr:nvSpPr>
          <xdr:cNvPr id="9" name="Rectangle 8">
            <a:extLst>
              <a:ext uri="{FF2B5EF4-FFF2-40B4-BE49-F238E27FC236}">
                <a16:creationId xmlns:a16="http://schemas.microsoft.com/office/drawing/2014/main" id="{00000000-0008-0000-0000-000009000000}"/>
              </a:ext>
            </a:extLst>
          </xdr:cNvPr>
          <xdr:cNvSpPr/>
        </xdr:nvSpPr>
        <xdr:spPr>
          <a:xfrm>
            <a:off x="6512560" y="508000"/>
            <a:ext cx="1361440" cy="1219200"/>
          </a:xfrm>
          <a:prstGeom prst="rect">
            <a:avLst/>
          </a:prstGeom>
          <a:solidFill>
            <a:srgbClr val="FFC000"/>
          </a:solidFill>
          <a:ln>
            <a:solidFill>
              <a:srgbClr val="FFC000"/>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000" b="1">
              <a:solidFill>
                <a:schemeClr val="tx1"/>
              </a:solidFill>
            </a:endParaRPr>
          </a:p>
          <a:p>
            <a:pPr algn="l"/>
            <a:r>
              <a:rPr lang="fr-FR" sz="1000" b="1">
                <a:solidFill>
                  <a:schemeClr val="tx1"/>
                </a:solidFill>
              </a:rPr>
              <a:t>La période du rapport porte toujours du début à la</a:t>
            </a:r>
            <a:r>
              <a:rPr lang="fr-FR" sz="1000" b="1" baseline="0">
                <a:solidFill>
                  <a:schemeClr val="tx1"/>
                </a:solidFill>
              </a:rPr>
              <a:t> fin </a:t>
            </a:r>
            <a:r>
              <a:rPr lang="fr-FR" sz="1000" b="1">
                <a:solidFill>
                  <a:schemeClr val="tx1"/>
                </a:solidFill>
              </a:rPr>
              <a:t>du projet (en comprenant, le cas échéant, la période de soudure).</a:t>
            </a:r>
            <a:endParaRPr lang="fr-FR" sz="1100">
              <a:solidFill>
                <a:schemeClr val="tx1"/>
              </a:solidFill>
            </a:endParaRPr>
          </a:p>
          <a:p>
            <a:pPr algn="l"/>
            <a:endParaRPr lang="fr-FR" sz="1100"/>
          </a:p>
        </xdr:txBody>
      </xdr:sp>
      <xdr:cxnSp macro="">
        <xdr:nvCxnSpPr>
          <xdr:cNvPr id="12" name="Connecteur droit avec flèche 11">
            <a:extLst>
              <a:ext uri="{FF2B5EF4-FFF2-40B4-BE49-F238E27FC236}">
                <a16:creationId xmlns:a16="http://schemas.microsoft.com/office/drawing/2014/main" id="{00000000-0008-0000-0000-00000C000000}"/>
              </a:ext>
            </a:extLst>
          </xdr:cNvPr>
          <xdr:cNvCxnSpPr/>
        </xdr:nvCxnSpPr>
        <xdr:spPr>
          <a:xfrm flipH="1">
            <a:off x="3972561" y="890594"/>
            <a:ext cx="2555301" cy="430206"/>
          </a:xfrm>
          <a:prstGeom prst="straightConnector1">
            <a:avLst/>
          </a:prstGeom>
          <a:ln w="25400" cap="flat">
            <a:solidFill>
              <a:srgbClr val="FFC000"/>
            </a:solidFill>
            <a:bevel/>
            <a:tailEnd type="triangle"/>
          </a:ln>
          <a:effectLst/>
        </xdr:spPr>
        <xdr:style>
          <a:lnRef idx="2">
            <a:schemeClr val="dk1"/>
          </a:lnRef>
          <a:fillRef idx="0">
            <a:schemeClr val="dk1"/>
          </a:fillRef>
          <a:effectRef idx="1">
            <a:schemeClr val="dk1"/>
          </a:effectRef>
          <a:fontRef idx="minor">
            <a:schemeClr val="tx1"/>
          </a:fontRef>
        </xdr:style>
      </xdr:cxnSp>
      <xdr:cxnSp macro="">
        <xdr:nvCxnSpPr>
          <xdr:cNvPr id="13" name="Connecteur droit avec flèche 12">
            <a:extLst>
              <a:ext uri="{FF2B5EF4-FFF2-40B4-BE49-F238E27FC236}">
                <a16:creationId xmlns:a16="http://schemas.microsoft.com/office/drawing/2014/main" id="{00000000-0008-0000-0000-00000D000000}"/>
              </a:ext>
            </a:extLst>
          </xdr:cNvPr>
          <xdr:cNvCxnSpPr/>
        </xdr:nvCxnSpPr>
        <xdr:spPr>
          <a:xfrm flipH="1">
            <a:off x="6207763" y="903347"/>
            <a:ext cx="331907" cy="437773"/>
          </a:xfrm>
          <a:prstGeom prst="straightConnector1">
            <a:avLst/>
          </a:prstGeom>
          <a:ln w="25400" cap="flat">
            <a:solidFill>
              <a:srgbClr val="FFC000"/>
            </a:solidFill>
            <a:bevel/>
            <a:tailEnd type="triangle"/>
          </a:ln>
          <a:effectLst/>
        </xdr:spPr>
        <xdr:style>
          <a:lnRef idx="2">
            <a:schemeClr val="dk1"/>
          </a:lnRef>
          <a:fillRef idx="0">
            <a:schemeClr val="dk1"/>
          </a:fillRef>
          <a:effectRef idx="1">
            <a:schemeClr val="dk1"/>
          </a:effectRef>
          <a:fontRef idx="minor">
            <a:schemeClr val="tx1"/>
          </a:fontRef>
        </xdr:style>
      </xdr:cxnSp>
    </xdr:grpSp>
    <xdr:clientData/>
  </xdr:twoCellAnchor>
  <xdr:twoCellAnchor>
    <xdr:from>
      <xdr:col>0</xdr:col>
      <xdr:colOff>1696720</xdr:colOff>
      <xdr:row>12</xdr:row>
      <xdr:rowOff>10160</xdr:rowOff>
    </xdr:from>
    <xdr:to>
      <xdr:col>3</xdr:col>
      <xdr:colOff>132080</xdr:colOff>
      <xdr:row>14</xdr:row>
      <xdr:rowOff>243840</xdr:rowOff>
    </xdr:to>
    <xdr:grpSp>
      <xdr:nvGrpSpPr>
        <xdr:cNvPr id="30" name="Groupe 29">
          <a:extLst>
            <a:ext uri="{FF2B5EF4-FFF2-40B4-BE49-F238E27FC236}">
              <a16:creationId xmlns:a16="http://schemas.microsoft.com/office/drawing/2014/main" id="{00000000-0008-0000-0000-00001E000000}"/>
            </a:ext>
          </a:extLst>
        </xdr:cNvPr>
        <xdr:cNvGrpSpPr/>
      </xdr:nvGrpSpPr>
      <xdr:grpSpPr>
        <a:xfrm>
          <a:off x="1696720" y="2473960"/>
          <a:ext cx="1724660" cy="563880"/>
          <a:chOff x="1696720" y="2499360"/>
          <a:chExt cx="1727200" cy="568960"/>
        </a:xfrm>
      </xdr:grpSpPr>
      <xdr:sp macro="" textlink="">
        <xdr:nvSpPr>
          <xdr:cNvPr id="18" name="Rectangle 17">
            <a:extLst>
              <a:ext uri="{FF2B5EF4-FFF2-40B4-BE49-F238E27FC236}">
                <a16:creationId xmlns:a16="http://schemas.microsoft.com/office/drawing/2014/main" id="{00000000-0008-0000-0000-000012000000}"/>
              </a:ext>
            </a:extLst>
          </xdr:cNvPr>
          <xdr:cNvSpPr/>
        </xdr:nvSpPr>
        <xdr:spPr>
          <a:xfrm>
            <a:off x="1696720" y="2499360"/>
            <a:ext cx="1727200" cy="396240"/>
          </a:xfrm>
          <a:prstGeom prst="rect">
            <a:avLst/>
          </a:prstGeom>
          <a:solidFill>
            <a:srgbClr val="FFC000"/>
          </a:solidFill>
          <a:ln>
            <a:solidFill>
              <a:srgbClr val="94ECF0"/>
            </a:solidFill>
          </a:ln>
        </xdr:spPr>
        <xdr:style>
          <a:lnRef idx="1">
            <a:schemeClr val="accent1"/>
          </a:lnRef>
          <a:fillRef idx="3">
            <a:schemeClr val="accent1"/>
          </a:fillRef>
          <a:effectRef idx="2">
            <a:schemeClr val="accent1"/>
          </a:effectRef>
          <a:fontRef idx="minor">
            <a:schemeClr val="lt1"/>
          </a:fontRef>
        </xdr:style>
        <xdr:txBody>
          <a:bodyPr rtlCol="0" anchor="ctr"/>
          <a:lstStyle/>
          <a:p>
            <a:pPr marL="0" indent="0" algn="l"/>
            <a:endParaRPr lang="fr-FR" sz="1000" b="1">
              <a:solidFill>
                <a:schemeClr val="tx1"/>
              </a:solidFill>
              <a:latin typeface="+mn-lt"/>
              <a:ea typeface="+mn-ea"/>
              <a:cs typeface="+mn-cs"/>
            </a:endParaRPr>
          </a:p>
          <a:p>
            <a:pPr marL="0" indent="0" algn="l"/>
            <a:endParaRPr lang="fr-FR" sz="1000" b="1">
              <a:solidFill>
                <a:schemeClr val="tx1"/>
              </a:solidFill>
              <a:latin typeface="+mn-lt"/>
              <a:ea typeface="+mn-ea"/>
              <a:cs typeface="+mn-cs"/>
            </a:endParaRPr>
          </a:p>
          <a:p>
            <a:pPr marL="0" indent="0" algn="l"/>
            <a:r>
              <a:rPr lang="fr-FR" sz="1000" b="1">
                <a:solidFill>
                  <a:schemeClr val="tx1"/>
                </a:solidFill>
                <a:latin typeface="+mn-lt"/>
                <a:ea typeface="+mn-ea"/>
                <a:cs typeface="+mn-cs"/>
              </a:rPr>
              <a:t>Reprendre montants plan de financement du budet.</a:t>
            </a:r>
          </a:p>
          <a:p>
            <a:pPr marL="0" indent="0" algn="l"/>
            <a:endParaRPr lang="fr-FR" sz="1000" b="1">
              <a:solidFill>
                <a:schemeClr val="tx1"/>
              </a:solidFill>
              <a:latin typeface="+mn-lt"/>
              <a:ea typeface="+mn-ea"/>
              <a:cs typeface="+mn-cs"/>
            </a:endParaRPr>
          </a:p>
          <a:p>
            <a:pPr marL="0" indent="0" algn="l"/>
            <a:endParaRPr lang="fr-FR" sz="1000" b="1">
              <a:solidFill>
                <a:schemeClr val="tx1"/>
              </a:solidFill>
              <a:latin typeface="+mn-lt"/>
              <a:ea typeface="+mn-ea"/>
              <a:cs typeface="+mn-cs"/>
            </a:endParaRPr>
          </a:p>
        </xdr:txBody>
      </xdr:sp>
      <xdr:cxnSp macro="">
        <xdr:nvCxnSpPr>
          <xdr:cNvPr id="24" name="Connecteur droit avec flèche 23">
            <a:extLst>
              <a:ext uri="{FF2B5EF4-FFF2-40B4-BE49-F238E27FC236}">
                <a16:creationId xmlns:a16="http://schemas.microsoft.com/office/drawing/2014/main" id="{00000000-0008-0000-0000-000018000000}"/>
              </a:ext>
            </a:extLst>
          </xdr:cNvPr>
          <xdr:cNvCxnSpPr/>
        </xdr:nvCxnSpPr>
        <xdr:spPr>
          <a:xfrm flipH="1">
            <a:off x="2479040" y="2875280"/>
            <a:ext cx="243840" cy="193040"/>
          </a:xfrm>
          <a:prstGeom prst="straightConnector1">
            <a:avLst/>
          </a:prstGeom>
          <a:ln w="25400" cap="flat">
            <a:solidFill>
              <a:srgbClr val="FFC000"/>
            </a:solidFill>
            <a:bevel/>
            <a:tailEnd type="triangle"/>
          </a:ln>
          <a:effectLst/>
        </xdr:spPr>
        <xdr:style>
          <a:lnRef idx="2">
            <a:schemeClr val="dk1"/>
          </a:lnRef>
          <a:fillRef idx="0">
            <a:schemeClr val="dk1"/>
          </a:fillRef>
          <a:effectRef idx="1">
            <a:schemeClr val="dk1"/>
          </a:effectRef>
          <a:fontRef idx="minor">
            <a:schemeClr val="tx1"/>
          </a:fontRef>
        </xdr:style>
      </xdr:cxnSp>
    </xdr:grpSp>
    <xdr:clientData/>
  </xdr:twoCellAnchor>
  <xdr:twoCellAnchor>
    <xdr:from>
      <xdr:col>2</xdr:col>
      <xdr:colOff>558801</xdr:colOff>
      <xdr:row>11</xdr:row>
      <xdr:rowOff>162560</xdr:rowOff>
    </xdr:from>
    <xdr:to>
      <xdr:col>8</xdr:col>
      <xdr:colOff>787400</xdr:colOff>
      <xdr:row>23</xdr:row>
      <xdr:rowOff>10160</xdr:rowOff>
    </xdr:to>
    <xdr:grpSp>
      <xdr:nvGrpSpPr>
        <xdr:cNvPr id="37" name="Groupe 36">
          <a:extLst>
            <a:ext uri="{FF2B5EF4-FFF2-40B4-BE49-F238E27FC236}">
              <a16:creationId xmlns:a16="http://schemas.microsoft.com/office/drawing/2014/main" id="{00000000-0008-0000-0000-000025000000}"/>
            </a:ext>
          </a:extLst>
        </xdr:cNvPr>
        <xdr:cNvGrpSpPr/>
      </xdr:nvGrpSpPr>
      <xdr:grpSpPr>
        <a:xfrm>
          <a:off x="3200401" y="2296160"/>
          <a:ext cx="4991099" cy="2146300"/>
          <a:chOff x="3200401" y="2316480"/>
          <a:chExt cx="4693856" cy="2174240"/>
        </a:xfrm>
      </xdr:grpSpPr>
      <xdr:sp macro="" textlink="">
        <xdr:nvSpPr>
          <xdr:cNvPr id="19" name="Rectangle 18">
            <a:extLst>
              <a:ext uri="{FF2B5EF4-FFF2-40B4-BE49-F238E27FC236}">
                <a16:creationId xmlns:a16="http://schemas.microsoft.com/office/drawing/2014/main" id="{00000000-0008-0000-0000-000013000000}"/>
              </a:ext>
            </a:extLst>
          </xdr:cNvPr>
          <xdr:cNvSpPr/>
        </xdr:nvSpPr>
        <xdr:spPr>
          <a:xfrm flipH="1">
            <a:off x="6508793" y="2316480"/>
            <a:ext cx="1385464" cy="883920"/>
          </a:xfrm>
          <a:prstGeom prst="rect">
            <a:avLst/>
          </a:prstGeom>
          <a:solidFill>
            <a:srgbClr val="FFC000"/>
          </a:solidFill>
          <a:ln>
            <a:solidFill>
              <a:srgbClr val="FFC000"/>
            </a:solidFill>
          </a:ln>
        </xdr:spPr>
        <xdr:style>
          <a:lnRef idx="1">
            <a:schemeClr val="accent1"/>
          </a:lnRef>
          <a:fillRef idx="3">
            <a:schemeClr val="accent1"/>
          </a:fillRef>
          <a:effectRef idx="2">
            <a:schemeClr val="accent1"/>
          </a:effectRef>
          <a:fontRef idx="minor">
            <a:schemeClr val="lt1"/>
          </a:fontRef>
        </xdr:style>
        <xdr:txBody>
          <a:bodyPr rtlCol="0" anchor="ctr"/>
          <a:lstStyle/>
          <a:p>
            <a:pPr marL="0" indent="0" algn="l"/>
            <a:endParaRPr lang="fr-FR" sz="1000" b="1">
              <a:solidFill>
                <a:schemeClr val="tx1"/>
              </a:solidFill>
              <a:latin typeface="+mn-lt"/>
              <a:ea typeface="+mn-ea"/>
              <a:cs typeface="+mn-cs"/>
            </a:endParaRPr>
          </a:p>
          <a:p>
            <a:pPr marL="0" indent="0" algn="l"/>
            <a:endParaRPr lang="fr-FR" sz="1000" b="1">
              <a:solidFill>
                <a:schemeClr val="tx1"/>
              </a:solidFill>
              <a:latin typeface="+mn-lt"/>
              <a:ea typeface="+mn-ea"/>
              <a:cs typeface="+mn-cs"/>
            </a:endParaRPr>
          </a:p>
          <a:p>
            <a:pPr marL="0" indent="0" algn="l"/>
            <a:r>
              <a:rPr lang="fr-FR" sz="1000" b="1">
                <a:solidFill>
                  <a:schemeClr val="tx1"/>
                </a:solidFill>
                <a:latin typeface="+mn-lt"/>
                <a:ea typeface="+mn-ea"/>
                <a:cs typeface="+mn-cs"/>
              </a:rPr>
              <a:t>Reprendre le taux inséré en haut à droite du budget accepté par le Conseil.</a:t>
            </a:r>
          </a:p>
          <a:p>
            <a:pPr marL="0" indent="0" algn="l"/>
            <a:endParaRPr lang="fr-FR" sz="1000" b="1">
              <a:solidFill>
                <a:schemeClr val="tx1"/>
              </a:solidFill>
              <a:latin typeface="+mn-lt"/>
              <a:ea typeface="+mn-ea"/>
              <a:cs typeface="+mn-cs"/>
            </a:endParaRPr>
          </a:p>
          <a:p>
            <a:pPr marL="0" indent="0" algn="l"/>
            <a:endParaRPr lang="fr-FR" sz="1000" b="1">
              <a:solidFill>
                <a:schemeClr val="tx1"/>
              </a:solidFill>
              <a:latin typeface="+mn-lt"/>
              <a:ea typeface="+mn-ea"/>
              <a:cs typeface="+mn-cs"/>
            </a:endParaRPr>
          </a:p>
        </xdr:txBody>
      </xdr:sp>
      <xdr:cxnSp macro="">
        <xdr:nvCxnSpPr>
          <xdr:cNvPr id="32" name="Connecteur droit avec flèche 31">
            <a:extLst>
              <a:ext uri="{FF2B5EF4-FFF2-40B4-BE49-F238E27FC236}">
                <a16:creationId xmlns:a16="http://schemas.microsoft.com/office/drawing/2014/main" id="{00000000-0008-0000-0000-000020000000}"/>
              </a:ext>
            </a:extLst>
          </xdr:cNvPr>
          <xdr:cNvCxnSpPr/>
        </xdr:nvCxnSpPr>
        <xdr:spPr>
          <a:xfrm flipH="1">
            <a:off x="3200401" y="2923723"/>
            <a:ext cx="3332279" cy="1566997"/>
          </a:xfrm>
          <a:prstGeom prst="straightConnector1">
            <a:avLst/>
          </a:prstGeom>
          <a:ln w="25400" cap="flat">
            <a:solidFill>
              <a:srgbClr val="FFC000"/>
            </a:solidFill>
            <a:bevel/>
            <a:tailEnd type="triangle"/>
          </a:ln>
          <a:effectLst/>
        </xdr:spPr>
        <xdr:style>
          <a:lnRef idx="2">
            <a:schemeClr val="dk1"/>
          </a:lnRef>
          <a:fillRef idx="0">
            <a:schemeClr val="dk1"/>
          </a:fillRef>
          <a:effectRef idx="1">
            <a:schemeClr val="dk1"/>
          </a:effectRef>
          <a:fontRef idx="minor">
            <a:schemeClr val="tx1"/>
          </a:fontRef>
        </xdr:style>
      </xdr:cxnSp>
    </xdr:grpSp>
    <xdr:clientData/>
  </xdr:twoCellAnchor>
  <xdr:twoCellAnchor>
    <xdr:from>
      <xdr:col>6</xdr:col>
      <xdr:colOff>528321</xdr:colOff>
      <xdr:row>16</xdr:row>
      <xdr:rowOff>83819</xdr:rowOff>
    </xdr:from>
    <xdr:to>
      <xdr:col>8</xdr:col>
      <xdr:colOff>817882</xdr:colOff>
      <xdr:row>23</xdr:row>
      <xdr:rowOff>71119</xdr:rowOff>
    </xdr:to>
    <xdr:grpSp>
      <xdr:nvGrpSpPr>
        <xdr:cNvPr id="36" name="Groupe 35">
          <a:extLst>
            <a:ext uri="{FF2B5EF4-FFF2-40B4-BE49-F238E27FC236}">
              <a16:creationId xmlns:a16="http://schemas.microsoft.com/office/drawing/2014/main" id="{00000000-0008-0000-0000-000024000000}"/>
            </a:ext>
          </a:extLst>
        </xdr:cNvPr>
        <xdr:cNvGrpSpPr/>
      </xdr:nvGrpSpPr>
      <xdr:grpSpPr>
        <a:xfrm>
          <a:off x="6319521" y="3373119"/>
          <a:ext cx="1902461" cy="1130300"/>
          <a:chOff x="6329680" y="3405608"/>
          <a:chExt cx="1587589" cy="1146072"/>
        </a:xfrm>
      </xdr:grpSpPr>
      <xdr:sp macro="" textlink="">
        <xdr:nvSpPr>
          <xdr:cNvPr id="22" name="Rectangle 21">
            <a:extLst>
              <a:ext uri="{FF2B5EF4-FFF2-40B4-BE49-F238E27FC236}">
                <a16:creationId xmlns:a16="http://schemas.microsoft.com/office/drawing/2014/main" id="{00000000-0008-0000-0000-000016000000}"/>
              </a:ext>
            </a:extLst>
          </xdr:cNvPr>
          <xdr:cNvSpPr/>
        </xdr:nvSpPr>
        <xdr:spPr>
          <a:xfrm>
            <a:off x="6647269" y="3405608"/>
            <a:ext cx="1270000" cy="741680"/>
          </a:xfrm>
          <a:prstGeom prst="rect">
            <a:avLst/>
          </a:prstGeom>
          <a:solidFill>
            <a:srgbClr val="FFC000"/>
          </a:solidFill>
          <a:ln>
            <a:solidFill>
              <a:srgbClr val="FFC000"/>
            </a:solidFill>
          </a:ln>
        </xdr:spPr>
        <xdr:style>
          <a:lnRef idx="1">
            <a:schemeClr val="accent1"/>
          </a:lnRef>
          <a:fillRef idx="3">
            <a:schemeClr val="accent1"/>
          </a:fillRef>
          <a:effectRef idx="2">
            <a:schemeClr val="accent1"/>
          </a:effectRef>
          <a:fontRef idx="minor">
            <a:schemeClr val="lt1"/>
          </a:fontRef>
        </xdr:style>
        <xdr:txBody>
          <a:bodyPr rtlCol="0" anchor="ctr"/>
          <a:lstStyle/>
          <a:p>
            <a:pPr marL="0" indent="0" algn="l"/>
            <a:endParaRPr lang="fr-FR" sz="1000" b="1">
              <a:solidFill>
                <a:schemeClr val="tx1"/>
              </a:solidFill>
              <a:latin typeface="+mn-lt"/>
              <a:ea typeface="+mn-ea"/>
              <a:cs typeface="+mn-cs"/>
            </a:endParaRPr>
          </a:p>
          <a:p>
            <a:pPr marL="0" indent="0" algn="l"/>
            <a:endParaRPr lang="fr-FR" sz="1000" b="1">
              <a:solidFill>
                <a:schemeClr val="tx1"/>
              </a:solidFill>
              <a:latin typeface="+mn-lt"/>
              <a:ea typeface="+mn-ea"/>
              <a:cs typeface="+mn-cs"/>
            </a:endParaRPr>
          </a:p>
          <a:p>
            <a:pPr marL="0" indent="0" algn="l"/>
            <a:r>
              <a:rPr lang="fr-FR" sz="1000" b="1">
                <a:solidFill>
                  <a:schemeClr val="tx1"/>
                </a:solidFill>
                <a:latin typeface="+mn-lt"/>
                <a:ea typeface="+mn-ea"/>
                <a:cs typeface="+mn-cs"/>
              </a:rPr>
              <a:t>Correspond à cofinancements obtenus sur totalité du budget.</a:t>
            </a:r>
          </a:p>
          <a:p>
            <a:pPr marL="0" indent="0" algn="l"/>
            <a:endParaRPr lang="fr-FR" sz="1000" b="1">
              <a:solidFill>
                <a:schemeClr val="tx1"/>
              </a:solidFill>
              <a:latin typeface="+mn-lt"/>
              <a:ea typeface="+mn-ea"/>
              <a:cs typeface="+mn-cs"/>
            </a:endParaRPr>
          </a:p>
          <a:p>
            <a:pPr marL="0" indent="0" algn="l"/>
            <a:endParaRPr lang="fr-FR" sz="1000" b="1">
              <a:solidFill>
                <a:schemeClr val="tx1"/>
              </a:solidFill>
              <a:latin typeface="+mn-lt"/>
              <a:ea typeface="+mn-ea"/>
              <a:cs typeface="+mn-cs"/>
            </a:endParaRPr>
          </a:p>
        </xdr:txBody>
      </xdr:sp>
      <xdr:cxnSp macro="">
        <xdr:nvCxnSpPr>
          <xdr:cNvPr id="34" name="Connecteur droit avec flèche 33">
            <a:extLst>
              <a:ext uri="{FF2B5EF4-FFF2-40B4-BE49-F238E27FC236}">
                <a16:creationId xmlns:a16="http://schemas.microsoft.com/office/drawing/2014/main" id="{00000000-0008-0000-0000-000022000000}"/>
              </a:ext>
            </a:extLst>
          </xdr:cNvPr>
          <xdr:cNvCxnSpPr/>
        </xdr:nvCxnSpPr>
        <xdr:spPr>
          <a:xfrm flipH="1">
            <a:off x="6329680" y="4131884"/>
            <a:ext cx="332778" cy="419796"/>
          </a:xfrm>
          <a:prstGeom prst="straightConnector1">
            <a:avLst/>
          </a:prstGeom>
          <a:ln w="25400" cap="flat">
            <a:solidFill>
              <a:srgbClr val="FFC000"/>
            </a:solidFill>
            <a:bevel/>
            <a:tailEnd type="triangle"/>
          </a:ln>
          <a:effectLst/>
        </xdr:spPr>
        <xdr:style>
          <a:lnRef idx="2">
            <a:schemeClr val="dk1"/>
          </a:lnRef>
          <a:fillRef idx="0">
            <a:schemeClr val="dk1"/>
          </a:fillRef>
          <a:effectRef idx="1">
            <a:schemeClr val="dk1"/>
          </a:effectRef>
          <a:fontRef idx="minor">
            <a:schemeClr val="tx1"/>
          </a:fontRef>
        </xdr:style>
      </xdr:cxnSp>
    </xdr:grpSp>
    <xdr:clientData/>
  </xdr:twoCellAnchor>
  <xdr:twoCellAnchor>
    <xdr:from>
      <xdr:col>0</xdr:col>
      <xdr:colOff>1209040</xdr:colOff>
      <xdr:row>40</xdr:row>
      <xdr:rowOff>71115</xdr:rowOff>
    </xdr:from>
    <xdr:to>
      <xdr:col>6</xdr:col>
      <xdr:colOff>647699</xdr:colOff>
      <xdr:row>43</xdr:row>
      <xdr:rowOff>114295</xdr:rowOff>
    </xdr:to>
    <xdr:grpSp>
      <xdr:nvGrpSpPr>
        <xdr:cNvPr id="44" name="Groupe 43">
          <a:extLst>
            <a:ext uri="{FF2B5EF4-FFF2-40B4-BE49-F238E27FC236}">
              <a16:creationId xmlns:a16="http://schemas.microsoft.com/office/drawing/2014/main" id="{00000000-0008-0000-0000-00002C000000}"/>
            </a:ext>
          </a:extLst>
        </xdr:cNvPr>
        <xdr:cNvGrpSpPr/>
      </xdr:nvGrpSpPr>
      <xdr:grpSpPr>
        <a:xfrm>
          <a:off x="1209040" y="7399015"/>
          <a:ext cx="5229859" cy="576580"/>
          <a:chOff x="1209040" y="7487920"/>
          <a:chExt cx="5107002" cy="580033"/>
        </a:xfrm>
      </xdr:grpSpPr>
      <xdr:sp macro="" textlink="">
        <xdr:nvSpPr>
          <xdr:cNvPr id="21" name="Rectangle 20">
            <a:extLst>
              <a:ext uri="{FF2B5EF4-FFF2-40B4-BE49-F238E27FC236}">
                <a16:creationId xmlns:a16="http://schemas.microsoft.com/office/drawing/2014/main" id="{00000000-0008-0000-0000-000015000000}"/>
              </a:ext>
            </a:extLst>
          </xdr:cNvPr>
          <xdr:cNvSpPr/>
        </xdr:nvSpPr>
        <xdr:spPr>
          <a:xfrm>
            <a:off x="4185920" y="7487920"/>
            <a:ext cx="2130122" cy="580033"/>
          </a:xfrm>
          <a:prstGeom prst="rect">
            <a:avLst/>
          </a:prstGeom>
          <a:solidFill>
            <a:srgbClr val="FFC000"/>
          </a:solidFill>
          <a:ln>
            <a:solidFill>
              <a:srgbClr val="FFC000"/>
            </a:solidFill>
          </a:ln>
        </xdr:spPr>
        <xdr:style>
          <a:lnRef idx="1">
            <a:schemeClr val="accent1"/>
          </a:lnRef>
          <a:fillRef idx="3">
            <a:schemeClr val="accent1"/>
          </a:fillRef>
          <a:effectRef idx="2">
            <a:schemeClr val="accent1"/>
          </a:effectRef>
          <a:fontRef idx="minor">
            <a:schemeClr val="lt1"/>
          </a:fontRef>
        </xdr:style>
        <xdr:txBody>
          <a:bodyPr rtlCol="0" anchor="ctr"/>
          <a:lstStyle/>
          <a:p>
            <a:pPr marL="0" indent="0" algn="l"/>
            <a:r>
              <a:rPr lang="fr-FR" sz="1000" b="1">
                <a:solidFill>
                  <a:schemeClr val="tx1"/>
                </a:solidFill>
                <a:latin typeface="+mn-lt"/>
                <a:ea typeface="+mn-ea"/>
                <a:cs typeface="+mn-cs"/>
              </a:rPr>
              <a:t>Présenter les cofinancements obtenus pour le projet et transitant par l'OM.</a:t>
            </a:r>
          </a:p>
        </xdr:txBody>
      </xdr:sp>
      <xdr:cxnSp macro="">
        <xdr:nvCxnSpPr>
          <xdr:cNvPr id="43" name="Connecteur droit avec flèche 42">
            <a:extLst>
              <a:ext uri="{FF2B5EF4-FFF2-40B4-BE49-F238E27FC236}">
                <a16:creationId xmlns:a16="http://schemas.microsoft.com/office/drawing/2014/main" id="{00000000-0008-0000-0000-00002B000000}"/>
              </a:ext>
            </a:extLst>
          </xdr:cNvPr>
          <xdr:cNvCxnSpPr/>
        </xdr:nvCxnSpPr>
        <xdr:spPr>
          <a:xfrm flipH="1">
            <a:off x="1209040" y="7579360"/>
            <a:ext cx="3027680" cy="71120"/>
          </a:xfrm>
          <a:prstGeom prst="straightConnector1">
            <a:avLst/>
          </a:prstGeom>
          <a:ln w="25400" cap="flat">
            <a:solidFill>
              <a:srgbClr val="FFC000"/>
            </a:solidFill>
            <a:bevel/>
            <a:tailEnd type="triangle"/>
          </a:ln>
          <a:effectLst/>
        </xdr:spPr>
        <xdr:style>
          <a:lnRef idx="2">
            <a:schemeClr val="dk1"/>
          </a:lnRef>
          <a:fillRef idx="0">
            <a:schemeClr val="dk1"/>
          </a:fillRef>
          <a:effectRef idx="1">
            <a:schemeClr val="dk1"/>
          </a:effectRef>
          <a:fontRef idx="minor">
            <a:schemeClr val="tx1"/>
          </a:fontRef>
        </xdr:style>
      </xdr:cxnSp>
    </xdr:grpSp>
    <xdr:clientData/>
  </xdr:twoCellAnchor>
  <xdr:twoCellAnchor>
    <xdr:from>
      <xdr:col>3</xdr:col>
      <xdr:colOff>782321</xdr:colOff>
      <xdr:row>22</xdr:row>
      <xdr:rowOff>121920</xdr:rowOff>
    </xdr:from>
    <xdr:to>
      <xdr:col>8</xdr:col>
      <xdr:colOff>800098</xdr:colOff>
      <xdr:row>29</xdr:row>
      <xdr:rowOff>50800</xdr:rowOff>
    </xdr:to>
    <xdr:grpSp>
      <xdr:nvGrpSpPr>
        <xdr:cNvPr id="3" name="Groupe 2">
          <a:extLst>
            <a:ext uri="{FF2B5EF4-FFF2-40B4-BE49-F238E27FC236}">
              <a16:creationId xmlns:a16="http://schemas.microsoft.com/office/drawing/2014/main" id="{00000000-0008-0000-0000-000003000000}"/>
            </a:ext>
          </a:extLst>
        </xdr:cNvPr>
        <xdr:cNvGrpSpPr/>
      </xdr:nvGrpSpPr>
      <xdr:grpSpPr>
        <a:xfrm>
          <a:off x="4071621" y="4351020"/>
          <a:ext cx="4132577" cy="1211580"/>
          <a:chOff x="4071621" y="4351020"/>
          <a:chExt cx="3823407" cy="1211580"/>
        </a:xfrm>
      </xdr:grpSpPr>
      <xdr:cxnSp macro="">
        <xdr:nvCxnSpPr>
          <xdr:cNvPr id="48" name="Connecteur droit avec flèche 47">
            <a:extLst>
              <a:ext uri="{FF2B5EF4-FFF2-40B4-BE49-F238E27FC236}">
                <a16:creationId xmlns:a16="http://schemas.microsoft.com/office/drawing/2014/main" id="{00000000-0008-0000-0000-000030000000}"/>
              </a:ext>
            </a:extLst>
          </xdr:cNvPr>
          <xdr:cNvCxnSpPr/>
        </xdr:nvCxnSpPr>
        <xdr:spPr>
          <a:xfrm flipH="1">
            <a:off x="4071621" y="4800600"/>
            <a:ext cx="2460423" cy="518160"/>
          </a:xfrm>
          <a:prstGeom prst="straightConnector1">
            <a:avLst/>
          </a:prstGeom>
          <a:ln w="25400" cap="flat">
            <a:solidFill>
              <a:srgbClr val="FFC000"/>
            </a:solidFill>
            <a:bevel/>
            <a:tailEnd type="triangle"/>
          </a:ln>
          <a:effectLst/>
        </xdr:spPr>
        <xdr:style>
          <a:lnRef idx="2">
            <a:schemeClr val="dk1"/>
          </a:lnRef>
          <a:fillRef idx="0">
            <a:schemeClr val="dk1"/>
          </a:fillRef>
          <a:effectRef idx="1">
            <a:schemeClr val="dk1"/>
          </a:effectRef>
          <a:fontRef idx="minor">
            <a:schemeClr val="tx1"/>
          </a:fontRef>
        </xdr:style>
      </xdr:cxnSp>
      <xdr:sp macro="" textlink="">
        <xdr:nvSpPr>
          <xdr:cNvPr id="49" name="Rectangle 48">
            <a:extLst>
              <a:ext uri="{FF2B5EF4-FFF2-40B4-BE49-F238E27FC236}">
                <a16:creationId xmlns:a16="http://schemas.microsoft.com/office/drawing/2014/main" id="{00000000-0008-0000-0000-000031000000}"/>
              </a:ext>
            </a:extLst>
          </xdr:cNvPr>
          <xdr:cNvSpPr/>
        </xdr:nvSpPr>
        <xdr:spPr>
          <a:xfrm>
            <a:off x="6508544" y="4351020"/>
            <a:ext cx="1386484" cy="1211580"/>
          </a:xfrm>
          <a:prstGeom prst="rect">
            <a:avLst/>
          </a:prstGeom>
          <a:solidFill>
            <a:srgbClr val="FFC000"/>
          </a:solidFill>
          <a:ln>
            <a:solidFill>
              <a:srgbClr val="FFC000"/>
            </a:solidFill>
          </a:ln>
        </xdr:spPr>
        <xdr:style>
          <a:lnRef idx="1">
            <a:schemeClr val="accent1"/>
          </a:lnRef>
          <a:fillRef idx="3">
            <a:schemeClr val="accent1"/>
          </a:fillRef>
          <a:effectRef idx="2">
            <a:schemeClr val="accent1"/>
          </a:effectRef>
          <a:fontRef idx="minor">
            <a:schemeClr val="lt1"/>
          </a:fontRef>
        </xdr:style>
        <xdr:txBody>
          <a:bodyPr rtlCol="0" anchor="ctr"/>
          <a:lstStyle/>
          <a:p>
            <a:pPr marL="0" indent="0" algn="l"/>
            <a:r>
              <a:rPr lang="fr-FR" sz="1000" b="1">
                <a:solidFill>
                  <a:schemeClr val="tx1"/>
                </a:solidFill>
                <a:latin typeface="+mn-lt"/>
                <a:ea typeface="+mn-ea"/>
                <a:cs typeface="+mn-cs"/>
              </a:rPr>
              <a:t>Reprendre l'éventuel solde FGC en Suisse du rapport final de la phase précédente si celui-ci n'a pas été remboursé à la FGC.</a:t>
            </a:r>
          </a:p>
        </xdr:txBody>
      </xdr:sp>
    </xdr:grpSp>
    <xdr:clientData/>
  </xdr:twoCellAnchor>
  <xdr:twoCellAnchor>
    <xdr:from>
      <xdr:col>3</xdr:col>
      <xdr:colOff>660400</xdr:colOff>
      <xdr:row>28</xdr:row>
      <xdr:rowOff>71120</xdr:rowOff>
    </xdr:from>
    <xdr:to>
      <xdr:col>6</xdr:col>
      <xdr:colOff>375920</xdr:colOff>
      <xdr:row>34</xdr:row>
      <xdr:rowOff>30480</xdr:rowOff>
    </xdr:to>
    <xdr:grpSp>
      <xdr:nvGrpSpPr>
        <xdr:cNvPr id="6" name="Groupe 5">
          <a:extLst>
            <a:ext uri="{FF2B5EF4-FFF2-40B4-BE49-F238E27FC236}">
              <a16:creationId xmlns:a16="http://schemas.microsoft.com/office/drawing/2014/main" id="{00000000-0008-0000-0000-000006000000}"/>
            </a:ext>
          </a:extLst>
        </xdr:cNvPr>
        <xdr:cNvGrpSpPr/>
      </xdr:nvGrpSpPr>
      <xdr:grpSpPr>
        <a:xfrm>
          <a:off x="3949700" y="5468620"/>
          <a:ext cx="2217420" cy="1013460"/>
          <a:chOff x="3949700" y="5468620"/>
          <a:chExt cx="2217420" cy="1013460"/>
        </a:xfrm>
      </xdr:grpSpPr>
      <xdr:sp macro="" textlink="">
        <xdr:nvSpPr>
          <xdr:cNvPr id="20" name="Rectangle 19">
            <a:extLst>
              <a:ext uri="{FF2B5EF4-FFF2-40B4-BE49-F238E27FC236}">
                <a16:creationId xmlns:a16="http://schemas.microsoft.com/office/drawing/2014/main" id="{00000000-0008-0000-0000-000014000000}"/>
              </a:ext>
            </a:extLst>
          </xdr:cNvPr>
          <xdr:cNvSpPr/>
        </xdr:nvSpPr>
        <xdr:spPr>
          <a:xfrm>
            <a:off x="4610100" y="5468620"/>
            <a:ext cx="1557020" cy="1013460"/>
          </a:xfrm>
          <a:prstGeom prst="rect">
            <a:avLst/>
          </a:prstGeom>
          <a:solidFill>
            <a:srgbClr val="FFC000"/>
          </a:solidFill>
          <a:ln>
            <a:solidFill>
              <a:srgbClr val="FFC000"/>
            </a:solidFill>
          </a:ln>
        </xdr:spPr>
        <xdr:style>
          <a:lnRef idx="1">
            <a:schemeClr val="accent1"/>
          </a:lnRef>
          <a:fillRef idx="3">
            <a:schemeClr val="accent1"/>
          </a:fillRef>
          <a:effectRef idx="2">
            <a:schemeClr val="accent1"/>
          </a:effectRef>
          <a:fontRef idx="minor">
            <a:schemeClr val="lt1"/>
          </a:fontRef>
        </xdr:style>
        <xdr:txBody>
          <a:bodyPr rtlCol="0" anchor="ctr"/>
          <a:lstStyle/>
          <a:p>
            <a:pPr marL="0" indent="0" algn="l"/>
            <a:endParaRPr lang="fr-FR" sz="1000" b="1">
              <a:solidFill>
                <a:schemeClr val="tx1"/>
              </a:solidFill>
              <a:latin typeface="+mn-lt"/>
              <a:ea typeface="+mn-ea"/>
              <a:cs typeface="+mn-cs"/>
            </a:endParaRPr>
          </a:p>
          <a:p>
            <a:pPr marL="0" indent="0" algn="l"/>
            <a:r>
              <a:rPr lang="fr-FR" sz="1000" b="1">
                <a:solidFill>
                  <a:schemeClr val="tx1"/>
                </a:solidFill>
                <a:latin typeface="+mn-lt"/>
                <a:ea typeface="+mn-ea"/>
                <a:cs typeface="+mn-cs"/>
              </a:rPr>
              <a:t>Les montants nets sont différents pour les communes autorisant le prélèvement de 1.5% pour le fonds d'information.</a:t>
            </a:r>
          </a:p>
          <a:p>
            <a:pPr marL="0" indent="0" algn="l"/>
            <a:endParaRPr lang="fr-FR" sz="1000" b="1">
              <a:solidFill>
                <a:schemeClr val="tx1"/>
              </a:solidFill>
              <a:latin typeface="+mn-lt"/>
              <a:ea typeface="+mn-ea"/>
              <a:cs typeface="+mn-cs"/>
            </a:endParaRPr>
          </a:p>
        </xdr:txBody>
      </xdr:sp>
      <xdr:cxnSp macro="">
        <xdr:nvCxnSpPr>
          <xdr:cNvPr id="4" name="Connecteur droit avec flèche 3">
            <a:extLst>
              <a:ext uri="{FF2B5EF4-FFF2-40B4-BE49-F238E27FC236}">
                <a16:creationId xmlns:a16="http://schemas.microsoft.com/office/drawing/2014/main" id="{00000000-0008-0000-0000-000004000000}"/>
              </a:ext>
            </a:extLst>
          </xdr:cNvPr>
          <xdr:cNvCxnSpPr/>
        </xdr:nvCxnSpPr>
        <xdr:spPr>
          <a:xfrm flipH="1">
            <a:off x="3949700" y="5613400"/>
            <a:ext cx="736600" cy="281940"/>
          </a:xfrm>
          <a:prstGeom prst="straightConnector1">
            <a:avLst/>
          </a:prstGeom>
          <a:ln w="25400" cap="flat">
            <a:solidFill>
              <a:srgbClr val="FFC000"/>
            </a:solidFill>
            <a:bevel/>
            <a:tailEnd type="triangle"/>
          </a:ln>
          <a:effectLst/>
        </xdr:spPr>
        <xdr:style>
          <a:lnRef idx="2">
            <a:schemeClr val="dk1"/>
          </a:lnRef>
          <a:fillRef idx="0">
            <a:schemeClr val="dk1"/>
          </a:fillRef>
          <a:effectRef idx="1">
            <a:schemeClr val="dk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1066800</xdr:colOff>
      <xdr:row>3</xdr:row>
      <xdr:rowOff>59267</xdr:rowOff>
    </xdr:from>
    <xdr:to>
      <xdr:col>9</xdr:col>
      <xdr:colOff>152400</xdr:colOff>
      <xdr:row>4</xdr:row>
      <xdr:rowOff>135467</xdr:rowOff>
    </xdr:to>
    <xdr:cxnSp macro="">
      <xdr:nvCxnSpPr>
        <xdr:cNvPr id="17" name="Connecteur droit avec flèche 16">
          <a:extLst>
            <a:ext uri="{FF2B5EF4-FFF2-40B4-BE49-F238E27FC236}">
              <a16:creationId xmlns:a16="http://schemas.microsoft.com/office/drawing/2014/main" id="{00000000-0008-0000-0100-000011000000}"/>
            </a:ext>
          </a:extLst>
        </xdr:cNvPr>
        <xdr:cNvCxnSpPr/>
      </xdr:nvCxnSpPr>
      <xdr:spPr>
        <a:xfrm flipH="1" flipV="1">
          <a:off x="8737600" y="711200"/>
          <a:ext cx="863600" cy="203200"/>
        </a:xfrm>
        <a:prstGeom prst="straightConnector1">
          <a:avLst/>
        </a:prstGeom>
        <a:ln w="25400" cap="flat">
          <a:solidFill>
            <a:srgbClr val="FFC000"/>
          </a:solidFill>
          <a:bevel/>
          <a:tailEnd type="triangle"/>
        </a:ln>
        <a:effectLst/>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601134</xdr:colOff>
      <xdr:row>0</xdr:row>
      <xdr:rowOff>0</xdr:rowOff>
    </xdr:from>
    <xdr:to>
      <xdr:col>9</xdr:col>
      <xdr:colOff>2281767</xdr:colOff>
      <xdr:row>14</xdr:row>
      <xdr:rowOff>148166</xdr:rowOff>
    </xdr:to>
    <xdr:grpSp>
      <xdr:nvGrpSpPr>
        <xdr:cNvPr id="21" name="Groupe 20">
          <a:extLst>
            <a:ext uri="{FF2B5EF4-FFF2-40B4-BE49-F238E27FC236}">
              <a16:creationId xmlns:a16="http://schemas.microsoft.com/office/drawing/2014/main" id="{00000000-0008-0000-0100-000015000000}"/>
            </a:ext>
          </a:extLst>
        </xdr:cNvPr>
        <xdr:cNvGrpSpPr/>
      </xdr:nvGrpSpPr>
      <xdr:grpSpPr>
        <a:xfrm>
          <a:off x="5528734" y="0"/>
          <a:ext cx="6201833" cy="2929466"/>
          <a:chOff x="5469468" y="-3420534"/>
          <a:chExt cx="5521646" cy="3204231"/>
        </a:xfrm>
      </xdr:grpSpPr>
      <xdr:sp macro="" textlink="">
        <xdr:nvSpPr>
          <xdr:cNvPr id="7" name="Rectangle 6">
            <a:extLst>
              <a:ext uri="{FF2B5EF4-FFF2-40B4-BE49-F238E27FC236}">
                <a16:creationId xmlns:a16="http://schemas.microsoft.com/office/drawing/2014/main" id="{00000000-0008-0000-0100-000007000000}"/>
              </a:ext>
            </a:extLst>
          </xdr:cNvPr>
          <xdr:cNvSpPr/>
        </xdr:nvSpPr>
        <xdr:spPr>
          <a:xfrm>
            <a:off x="9086116" y="-3420534"/>
            <a:ext cx="1904998" cy="3204231"/>
          </a:xfrm>
          <a:prstGeom prst="rect">
            <a:avLst/>
          </a:prstGeom>
          <a:solidFill>
            <a:srgbClr val="FFC000"/>
          </a:solidFill>
          <a:ln>
            <a:solidFill>
              <a:srgbClr val="FFC000"/>
            </a:solidFill>
          </a:ln>
        </xdr:spPr>
        <xdr:style>
          <a:lnRef idx="1">
            <a:schemeClr val="accent1"/>
          </a:lnRef>
          <a:fillRef idx="3">
            <a:schemeClr val="accent1"/>
          </a:fillRef>
          <a:effectRef idx="2">
            <a:schemeClr val="accent1"/>
          </a:effectRef>
          <a:fontRef idx="minor">
            <a:schemeClr val="lt1"/>
          </a:fontRef>
        </xdr:style>
        <xdr:txBody>
          <a:bodyPr rtlCol="0" anchor="ctr"/>
          <a:lstStyle/>
          <a:p>
            <a:pPr marL="0" indent="0" algn="l"/>
            <a:r>
              <a:rPr lang="fr-FR" sz="900" b="1">
                <a:solidFill>
                  <a:schemeClr val="tx1"/>
                </a:solidFill>
                <a:latin typeface="+mn-lt"/>
                <a:ea typeface="+mn-ea"/>
                <a:cs typeface="+mn-cs"/>
              </a:rPr>
              <a:t>1. Afin d'utiliser le bon taux de change pour les dépenses, commencer par compléter l'onglet 3 (jusqu'à la moitié du point 7 , pour que la ligne "total fonds obtenus sur terrain" se complète et vous donne le taux effectif des fonds obtenus sur le terrain.</a:t>
            </a:r>
          </a:p>
          <a:p>
            <a:pPr marL="0" indent="0" algn="l"/>
            <a:endParaRPr lang="fr-FR" sz="900" b="1">
              <a:solidFill>
                <a:schemeClr val="tx1"/>
              </a:solidFill>
              <a:latin typeface="+mn-lt"/>
              <a:ea typeface="+mn-ea"/>
              <a:cs typeface="+mn-cs"/>
            </a:endParaRPr>
          </a:p>
          <a:p>
            <a:pPr marL="0" indent="0" algn="l"/>
            <a:r>
              <a:rPr lang="fr-FR" sz="900" b="1">
                <a:solidFill>
                  <a:schemeClr val="tx1"/>
                </a:solidFill>
                <a:latin typeface="+mn-lt"/>
                <a:ea typeface="+mn-ea"/>
                <a:cs typeface="+mn-cs"/>
              </a:rPr>
              <a:t>2. Copier dans la cellule "taux de change utilisé</a:t>
            </a:r>
            <a:r>
              <a:rPr lang="fr-FR" sz="900" b="1" baseline="0">
                <a:solidFill>
                  <a:schemeClr val="tx1"/>
                </a:solidFill>
                <a:latin typeface="+mn-lt"/>
                <a:ea typeface="+mn-ea"/>
                <a:cs typeface="+mn-cs"/>
              </a:rPr>
              <a:t> 1 CHF" </a:t>
            </a:r>
            <a:r>
              <a:rPr lang="fr-FR" sz="900" b="1">
                <a:solidFill>
                  <a:schemeClr val="tx1"/>
                </a:solidFill>
                <a:latin typeface="+mn-lt"/>
                <a:ea typeface="+mn-ea"/>
                <a:cs typeface="+mn-cs"/>
              </a:rPr>
              <a:t>la valeur de la cellule du taux effectif des fonds obtenus sur le terrain qui s'affiche dans l'onglet 3, pt 7 pour le taux du total des fonds obtenus sur le</a:t>
            </a:r>
            <a:r>
              <a:rPr lang="fr-FR" sz="900" b="1" baseline="0">
                <a:solidFill>
                  <a:schemeClr val="tx1"/>
                </a:solidFill>
                <a:latin typeface="+mn-lt"/>
                <a:ea typeface="+mn-ea"/>
                <a:cs typeface="+mn-cs"/>
              </a:rPr>
              <a:t> terrain.</a:t>
            </a:r>
            <a:endParaRPr lang="fr-FR" sz="900" b="1">
              <a:solidFill>
                <a:schemeClr val="tx1"/>
              </a:solidFill>
              <a:latin typeface="+mn-lt"/>
              <a:ea typeface="+mn-ea"/>
              <a:cs typeface="+mn-cs"/>
            </a:endParaRPr>
          </a:p>
          <a:p>
            <a:pPr marL="0" indent="0" algn="l"/>
            <a:endParaRPr lang="fr-FR" sz="900" b="1">
              <a:solidFill>
                <a:schemeClr val="tx1"/>
              </a:solidFill>
              <a:latin typeface="+mn-lt"/>
              <a:ea typeface="+mn-ea"/>
              <a:cs typeface="+mn-cs"/>
            </a:endParaRPr>
          </a:p>
          <a:p>
            <a:pPr marL="0" indent="0" algn="l"/>
            <a:r>
              <a:rPr lang="fr-FR" sz="900" b="1">
                <a:solidFill>
                  <a:schemeClr val="tx1"/>
                </a:solidFill>
                <a:latin typeface="+mn-lt"/>
                <a:ea typeface="+mn-ea"/>
                <a:cs typeface="+mn-cs"/>
              </a:rPr>
              <a:t>3. Compléter les dépenses en utilisant la valeur de ce taux de change</a:t>
            </a:r>
            <a:r>
              <a:rPr lang="fr-FR" sz="900" b="1" baseline="0">
                <a:solidFill>
                  <a:schemeClr val="tx1"/>
                </a:solidFill>
                <a:latin typeface="+mn-lt"/>
                <a:ea typeface="+mn-ea"/>
                <a:cs typeface="+mn-cs"/>
              </a:rPr>
              <a:t> réel utilisé pour 1CHF </a:t>
            </a:r>
            <a:r>
              <a:rPr lang="fr-FR" sz="900" b="1">
                <a:solidFill>
                  <a:schemeClr val="tx1"/>
                </a:solidFill>
                <a:latin typeface="+mn-lt"/>
                <a:ea typeface="+mn-ea"/>
                <a:cs typeface="+mn-cs"/>
              </a:rPr>
              <a:t>pour transformer les dépenses dans l'autre monnaie. </a:t>
            </a:r>
          </a:p>
        </xdr:txBody>
      </xdr:sp>
      <xdr:cxnSp macro="">
        <xdr:nvCxnSpPr>
          <xdr:cNvPr id="19" name="Connecteur droit avec flèche 18">
            <a:extLst>
              <a:ext uri="{FF2B5EF4-FFF2-40B4-BE49-F238E27FC236}">
                <a16:creationId xmlns:a16="http://schemas.microsoft.com/office/drawing/2014/main" id="{00000000-0008-0000-0100-000013000000}"/>
              </a:ext>
            </a:extLst>
          </xdr:cNvPr>
          <xdr:cNvCxnSpPr/>
        </xdr:nvCxnSpPr>
        <xdr:spPr>
          <a:xfrm flipH="1">
            <a:off x="5469468" y="-2419479"/>
            <a:ext cx="3637125" cy="201211"/>
          </a:xfrm>
          <a:prstGeom prst="straightConnector1">
            <a:avLst/>
          </a:prstGeom>
          <a:ln w="25400" cap="flat">
            <a:solidFill>
              <a:srgbClr val="FFC000"/>
            </a:solidFill>
            <a:bevel/>
            <a:tailEnd type="triangle"/>
          </a:ln>
          <a:effectLst/>
        </xdr:spPr>
        <xdr:style>
          <a:lnRef idx="2">
            <a:schemeClr val="dk1"/>
          </a:lnRef>
          <a:fillRef idx="0">
            <a:schemeClr val="dk1"/>
          </a:fillRef>
          <a:effectRef idx="1">
            <a:schemeClr val="dk1"/>
          </a:effectRef>
          <a:fontRef idx="minor">
            <a:schemeClr val="tx1"/>
          </a:fontRef>
        </xdr:style>
      </xdr:cxnSp>
    </xdr:grpSp>
    <xdr:clientData/>
  </xdr:twoCellAnchor>
  <xdr:twoCellAnchor>
    <xdr:from>
      <xdr:col>5</xdr:col>
      <xdr:colOff>584201</xdr:colOff>
      <xdr:row>5</xdr:row>
      <xdr:rowOff>287867</xdr:rowOff>
    </xdr:from>
    <xdr:to>
      <xdr:col>9</xdr:col>
      <xdr:colOff>2108200</xdr:colOff>
      <xdr:row>19</xdr:row>
      <xdr:rowOff>330200</xdr:rowOff>
    </xdr:to>
    <xdr:grpSp>
      <xdr:nvGrpSpPr>
        <xdr:cNvPr id="67" name="Groupe 66">
          <a:extLst>
            <a:ext uri="{FF2B5EF4-FFF2-40B4-BE49-F238E27FC236}">
              <a16:creationId xmlns:a16="http://schemas.microsoft.com/office/drawing/2014/main" id="{00000000-0008-0000-0100-000043000000}"/>
            </a:ext>
          </a:extLst>
        </xdr:cNvPr>
        <xdr:cNvGrpSpPr/>
      </xdr:nvGrpSpPr>
      <xdr:grpSpPr>
        <a:xfrm>
          <a:off x="6197601" y="1214967"/>
          <a:ext cx="5359399" cy="2963333"/>
          <a:chOff x="6197601" y="1312334"/>
          <a:chExt cx="5359399" cy="3251928"/>
        </a:xfrm>
      </xdr:grpSpPr>
      <xdr:sp macro="" textlink="">
        <xdr:nvSpPr>
          <xdr:cNvPr id="6" name="Rectangle 5">
            <a:extLst>
              <a:ext uri="{FF2B5EF4-FFF2-40B4-BE49-F238E27FC236}">
                <a16:creationId xmlns:a16="http://schemas.microsoft.com/office/drawing/2014/main" id="{00000000-0008-0000-0100-000006000000}"/>
              </a:ext>
            </a:extLst>
          </xdr:cNvPr>
          <xdr:cNvSpPr/>
        </xdr:nvSpPr>
        <xdr:spPr>
          <a:xfrm>
            <a:off x="9618132" y="3572660"/>
            <a:ext cx="1938868" cy="991602"/>
          </a:xfrm>
          <a:prstGeom prst="rect">
            <a:avLst/>
          </a:prstGeom>
          <a:solidFill>
            <a:srgbClr val="FFC000"/>
          </a:solidFill>
          <a:ln>
            <a:solidFill>
              <a:srgbClr val="FFC000"/>
            </a:solidFill>
          </a:ln>
        </xdr:spPr>
        <xdr:style>
          <a:lnRef idx="1">
            <a:schemeClr val="accent1"/>
          </a:lnRef>
          <a:fillRef idx="3">
            <a:schemeClr val="accent1"/>
          </a:fillRef>
          <a:effectRef idx="2">
            <a:schemeClr val="accent1"/>
          </a:effectRef>
          <a:fontRef idx="minor">
            <a:schemeClr val="lt1"/>
          </a:fontRef>
        </xdr:style>
        <xdr:txBody>
          <a:bodyPr rtlCol="0" anchor="ctr"/>
          <a:lstStyle/>
          <a:p>
            <a:pPr marL="0" indent="0" algn="l"/>
            <a:r>
              <a:rPr lang="fr-FR" sz="900" b="1">
                <a:solidFill>
                  <a:schemeClr val="tx1"/>
                </a:solidFill>
                <a:latin typeface="+mn-lt"/>
                <a:ea typeface="+mn-ea"/>
                <a:cs typeface="+mn-cs"/>
              </a:rPr>
              <a:t>Reprendre dans cette colonne, les dépenses directes faites en Suisse. Le</a:t>
            </a:r>
            <a:r>
              <a:rPr lang="fr-FR" sz="900" b="1" baseline="0">
                <a:solidFill>
                  <a:schemeClr val="tx1"/>
                </a:solidFill>
                <a:latin typeface="+mn-lt"/>
                <a:ea typeface="+mn-ea"/>
                <a:cs typeface="+mn-cs"/>
              </a:rPr>
              <a:t> détail de c</a:t>
            </a:r>
            <a:r>
              <a:rPr lang="fr-FR" sz="900" b="1">
                <a:solidFill>
                  <a:schemeClr val="tx1"/>
                </a:solidFill>
                <a:latin typeface="+mn-lt"/>
                <a:ea typeface="+mn-ea"/>
                <a:cs typeface="+mn-cs"/>
              </a:rPr>
              <a:t>es montants doit</a:t>
            </a:r>
            <a:r>
              <a:rPr lang="fr-FR" sz="900" b="1" baseline="0">
                <a:solidFill>
                  <a:schemeClr val="tx1"/>
                </a:solidFill>
                <a:latin typeface="+mn-lt"/>
                <a:ea typeface="+mn-ea"/>
                <a:cs typeface="+mn-cs"/>
              </a:rPr>
              <a:t> apparaître aux points</a:t>
            </a:r>
            <a:r>
              <a:rPr lang="fr-FR" sz="900" b="1">
                <a:solidFill>
                  <a:schemeClr val="tx1"/>
                </a:solidFill>
                <a:latin typeface="+mn-lt"/>
                <a:ea typeface="+mn-ea"/>
                <a:cs typeface="+mn-cs"/>
              </a:rPr>
              <a:t> 5 b et 5 c de l'onglet</a:t>
            </a:r>
            <a:r>
              <a:rPr lang="fr-FR" sz="900" b="1" baseline="0">
                <a:solidFill>
                  <a:schemeClr val="tx1"/>
                </a:solidFill>
                <a:latin typeface="+mn-lt"/>
                <a:ea typeface="+mn-ea"/>
                <a:cs typeface="+mn-cs"/>
              </a:rPr>
              <a:t> 3.</a:t>
            </a:r>
            <a:endParaRPr lang="fr-FR" sz="900" b="1">
              <a:solidFill>
                <a:schemeClr val="tx1"/>
              </a:solidFill>
              <a:latin typeface="+mn-lt"/>
              <a:ea typeface="+mn-ea"/>
              <a:cs typeface="+mn-cs"/>
            </a:endParaRPr>
          </a:p>
        </xdr:txBody>
      </xdr:sp>
      <xdr:cxnSp macro="">
        <xdr:nvCxnSpPr>
          <xdr:cNvPr id="29" name="Connecteur droit avec flèche 28">
            <a:extLst>
              <a:ext uri="{FF2B5EF4-FFF2-40B4-BE49-F238E27FC236}">
                <a16:creationId xmlns:a16="http://schemas.microsoft.com/office/drawing/2014/main" id="{00000000-0008-0000-0100-00001D000000}"/>
              </a:ext>
            </a:extLst>
          </xdr:cNvPr>
          <xdr:cNvCxnSpPr/>
        </xdr:nvCxnSpPr>
        <xdr:spPr>
          <a:xfrm flipH="1" flipV="1">
            <a:off x="6197601" y="1312334"/>
            <a:ext cx="3441699" cy="2545917"/>
          </a:xfrm>
          <a:prstGeom prst="straightConnector1">
            <a:avLst/>
          </a:prstGeom>
          <a:ln w="25400" cap="flat">
            <a:solidFill>
              <a:srgbClr val="FFC000"/>
            </a:solidFill>
            <a:bevel/>
            <a:tailEnd type="triangle"/>
          </a:ln>
          <a:effectLst/>
        </xdr:spPr>
        <xdr:style>
          <a:lnRef idx="2">
            <a:schemeClr val="dk1"/>
          </a:lnRef>
          <a:fillRef idx="0">
            <a:schemeClr val="dk1"/>
          </a:fillRef>
          <a:effectRef idx="1">
            <a:schemeClr val="dk1"/>
          </a:effectRef>
          <a:fontRef idx="minor">
            <a:schemeClr val="tx1"/>
          </a:fontRef>
        </xdr:style>
      </xdr:cxnSp>
    </xdr:grpSp>
    <xdr:clientData/>
  </xdr:twoCellAnchor>
  <xdr:twoCellAnchor>
    <xdr:from>
      <xdr:col>4</xdr:col>
      <xdr:colOff>651935</xdr:colOff>
      <xdr:row>57</xdr:row>
      <xdr:rowOff>173569</xdr:rowOff>
    </xdr:from>
    <xdr:to>
      <xdr:col>9</xdr:col>
      <xdr:colOff>2015069</xdr:colOff>
      <xdr:row>59</xdr:row>
      <xdr:rowOff>97369</xdr:rowOff>
    </xdr:to>
    <xdr:grpSp>
      <xdr:nvGrpSpPr>
        <xdr:cNvPr id="37" name="Groupe 36">
          <a:extLst>
            <a:ext uri="{FF2B5EF4-FFF2-40B4-BE49-F238E27FC236}">
              <a16:creationId xmlns:a16="http://schemas.microsoft.com/office/drawing/2014/main" id="{00000000-0008-0000-0100-000025000000}"/>
            </a:ext>
          </a:extLst>
        </xdr:cNvPr>
        <xdr:cNvGrpSpPr/>
      </xdr:nvGrpSpPr>
      <xdr:grpSpPr>
        <a:xfrm>
          <a:off x="5579535" y="11197169"/>
          <a:ext cx="5884334" cy="749300"/>
          <a:chOff x="5396037" y="11459808"/>
          <a:chExt cx="5224480" cy="790995"/>
        </a:xfrm>
      </xdr:grpSpPr>
      <xdr:sp macro="" textlink="">
        <xdr:nvSpPr>
          <xdr:cNvPr id="8" name="Rectangle 7">
            <a:extLst>
              <a:ext uri="{FF2B5EF4-FFF2-40B4-BE49-F238E27FC236}">
                <a16:creationId xmlns:a16="http://schemas.microsoft.com/office/drawing/2014/main" id="{00000000-0008-0000-0100-000008000000}"/>
              </a:ext>
            </a:extLst>
          </xdr:cNvPr>
          <xdr:cNvSpPr/>
        </xdr:nvSpPr>
        <xdr:spPr>
          <a:xfrm>
            <a:off x="8893317" y="11675069"/>
            <a:ext cx="1727200" cy="575734"/>
          </a:xfrm>
          <a:prstGeom prst="rect">
            <a:avLst/>
          </a:prstGeom>
          <a:solidFill>
            <a:srgbClr val="FFC000"/>
          </a:solidFill>
          <a:ln>
            <a:solidFill>
              <a:srgbClr val="FFC000"/>
            </a:solidFill>
          </a:ln>
        </xdr:spPr>
        <xdr:style>
          <a:lnRef idx="1">
            <a:schemeClr val="accent1"/>
          </a:lnRef>
          <a:fillRef idx="3">
            <a:schemeClr val="accent1"/>
          </a:fillRef>
          <a:effectRef idx="2">
            <a:schemeClr val="accent1"/>
          </a:effectRef>
          <a:fontRef idx="minor">
            <a:schemeClr val="lt1"/>
          </a:fontRef>
        </xdr:style>
        <xdr:txBody>
          <a:bodyPr rtlCol="0" anchor="ctr"/>
          <a:lstStyle/>
          <a:p>
            <a:pPr marL="0" indent="0" algn="l"/>
            <a:r>
              <a:rPr lang="fr-FR" sz="900" b="1">
                <a:solidFill>
                  <a:schemeClr val="tx1"/>
                </a:solidFill>
                <a:latin typeface="+mn-lt"/>
                <a:ea typeface="+mn-ea"/>
                <a:cs typeface="+mn-cs"/>
              </a:rPr>
              <a:t>Le montant doit correspondre à max 12.5% du total des fonds reçus nets de la FGC.</a:t>
            </a:r>
          </a:p>
        </xdr:txBody>
      </xdr:sp>
      <xdr:cxnSp macro="">
        <xdr:nvCxnSpPr>
          <xdr:cNvPr id="34" name="Connecteur droit avec flèche 33">
            <a:extLst>
              <a:ext uri="{FF2B5EF4-FFF2-40B4-BE49-F238E27FC236}">
                <a16:creationId xmlns:a16="http://schemas.microsoft.com/office/drawing/2014/main" id="{00000000-0008-0000-0100-000022000000}"/>
              </a:ext>
            </a:extLst>
          </xdr:cNvPr>
          <xdr:cNvCxnSpPr>
            <a:stCxn id="8" idx="1"/>
          </xdr:cNvCxnSpPr>
        </xdr:nvCxnSpPr>
        <xdr:spPr>
          <a:xfrm flipH="1" flipV="1">
            <a:off x="5396037" y="11459808"/>
            <a:ext cx="3497280" cy="503129"/>
          </a:xfrm>
          <a:prstGeom prst="straightConnector1">
            <a:avLst/>
          </a:prstGeom>
          <a:ln w="25400" cap="flat">
            <a:solidFill>
              <a:srgbClr val="FFC000"/>
            </a:solidFill>
            <a:bevel/>
            <a:tailEnd type="triangle"/>
          </a:ln>
          <a:effectLst/>
        </xdr:spPr>
        <xdr:style>
          <a:lnRef idx="2">
            <a:schemeClr val="dk1"/>
          </a:lnRef>
          <a:fillRef idx="0">
            <a:schemeClr val="dk1"/>
          </a:fillRef>
          <a:effectRef idx="1">
            <a:schemeClr val="dk1"/>
          </a:effectRef>
          <a:fontRef idx="minor">
            <a:schemeClr val="tx1"/>
          </a:fontRef>
        </xdr:style>
      </xdr:cxnSp>
    </xdr:grpSp>
    <xdr:clientData/>
  </xdr:twoCellAnchor>
  <xdr:twoCellAnchor>
    <xdr:from>
      <xdr:col>5</xdr:col>
      <xdr:colOff>414869</xdr:colOff>
      <xdr:row>52</xdr:row>
      <xdr:rowOff>80435</xdr:rowOff>
    </xdr:from>
    <xdr:to>
      <xdr:col>9</xdr:col>
      <xdr:colOff>2239435</xdr:colOff>
      <xdr:row>56</xdr:row>
      <xdr:rowOff>148167</xdr:rowOff>
    </xdr:to>
    <xdr:grpSp>
      <xdr:nvGrpSpPr>
        <xdr:cNvPr id="66" name="Groupe 65">
          <a:extLst>
            <a:ext uri="{FF2B5EF4-FFF2-40B4-BE49-F238E27FC236}">
              <a16:creationId xmlns:a16="http://schemas.microsoft.com/office/drawing/2014/main" id="{00000000-0008-0000-0100-000042000000}"/>
            </a:ext>
          </a:extLst>
        </xdr:cNvPr>
        <xdr:cNvGrpSpPr/>
      </xdr:nvGrpSpPr>
      <xdr:grpSpPr>
        <a:xfrm>
          <a:off x="6028269" y="10291235"/>
          <a:ext cx="5659966" cy="715432"/>
          <a:chOff x="6028269" y="11221878"/>
          <a:chExt cx="4984267" cy="787399"/>
        </a:xfrm>
      </xdr:grpSpPr>
      <xdr:sp macro="" textlink="">
        <xdr:nvSpPr>
          <xdr:cNvPr id="35" name="Rectangle 34">
            <a:extLst>
              <a:ext uri="{FF2B5EF4-FFF2-40B4-BE49-F238E27FC236}">
                <a16:creationId xmlns:a16="http://schemas.microsoft.com/office/drawing/2014/main" id="{00000000-0008-0000-0100-000023000000}"/>
              </a:ext>
            </a:extLst>
          </xdr:cNvPr>
          <xdr:cNvSpPr/>
        </xdr:nvSpPr>
        <xdr:spPr>
          <a:xfrm>
            <a:off x="9166803" y="11221878"/>
            <a:ext cx="1845733" cy="787399"/>
          </a:xfrm>
          <a:prstGeom prst="rect">
            <a:avLst/>
          </a:prstGeom>
          <a:solidFill>
            <a:srgbClr val="FFC000"/>
          </a:solidFill>
          <a:ln>
            <a:solidFill>
              <a:srgbClr val="FFC000"/>
            </a:solidFill>
          </a:ln>
        </xdr:spPr>
        <xdr:style>
          <a:lnRef idx="1">
            <a:schemeClr val="accent1"/>
          </a:lnRef>
          <a:fillRef idx="3">
            <a:schemeClr val="accent1"/>
          </a:fillRef>
          <a:effectRef idx="2">
            <a:schemeClr val="accent1"/>
          </a:effectRef>
          <a:fontRef idx="minor">
            <a:schemeClr val="lt1"/>
          </a:fontRef>
        </xdr:style>
        <xdr:txBody>
          <a:bodyPr rtlCol="0" anchor="ctr"/>
          <a:lstStyle/>
          <a:p>
            <a:pPr marL="0" indent="0" algn="l"/>
            <a:r>
              <a:rPr lang="fr-FR" sz="900" b="1">
                <a:solidFill>
                  <a:schemeClr val="tx1"/>
                </a:solidFill>
                <a:latin typeface="+mn-lt"/>
                <a:ea typeface="+mn-ea"/>
                <a:cs typeface="+mn-cs"/>
              </a:rPr>
              <a:t>Ce montant s'insère automatiquement au point 7 de l'onglet 3 ("dépenses en Suisse ou par l'OM sur total frais projet terrain")</a:t>
            </a:r>
          </a:p>
        </xdr:txBody>
      </xdr:sp>
      <xdr:cxnSp macro="">
        <xdr:nvCxnSpPr>
          <xdr:cNvPr id="39" name="Connecteur droit avec flèche 38">
            <a:extLst>
              <a:ext uri="{FF2B5EF4-FFF2-40B4-BE49-F238E27FC236}">
                <a16:creationId xmlns:a16="http://schemas.microsoft.com/office/drawing/2014/main" id="{00000000-0008-0000-0100-000027000000}"/>
              </a:ext>
            </a:extLst>
          </xdr:cNvPr>
          <xdr:cNvCxnSpPr/>
        </xdr:nvCxnSpPr>
        <xdr:spPr>
          <a:xfrm flipH="1">
            <a:off x="6028269" y="11371654"/>
            <a:ext cx="3157571" cy="286947"/>
          </a:xfrm>
          <a:prstGeom prst="straightConnector1">
            <a:avLst/>
          </a:prstGeom>
          <a:ln w="25400" cap="flat">
            <a:solidFill>
              <a:srgbClr val="FFC000"/>
            </a:solidFill>
            <a:bevel/>
            <a:tailEnd type="triangle"/>
          </a:ln>
          <a:effectLst/>
        </xdr:spPr>
        <xdr:style>
          <a:lnRef idx="2">
            <a:schemeClr val="dk1"/>
          </a:lnRef>
          <a:fillRef idx="0">
            <a:schemeClr val="dk1"/>
          </a:fillRef>
          <a:effectRef idx="1">
            <a:schemeClr val="dk1"/>
          </a:effectRef>
          <a:fontRef idx="minor">
            <a:schemeClr val="tx1"/>
          </a:fontRef>
        </xdr:style>
      </xdr:cxnSp>
    </xdr:grpSp>
    <xdr:clientData/>
  </xdr:twoCellAnchor>
  <xdr:twoCellAnchor>
    <xdr:from>
      <xdr:col>3</xdr:col>
      <xdr:colOff>457200</xdr:colOff>
      <xdr:row>39</xdr:row>
      <xdr:rowOff>38098</xdr:rowOff>
    </xdr:from>
    <xdr:to>
      <xdr:col>9</xdr:col>
      <xdr:colOff>2188635</xdr:colOff>
      <xdr:row>54</xdr:row>
      <xdr:rowOff>152397</xdr:rowOff>
    </xdr:to>
    <xdr:grpSp>
      <xdr:nvGrpSpPr>
        <xdr:cNvPr id="51" name="Groupe 50">
          <a:extLst>
            <a:ext uri="{FF2B5EF4-FFF2-40B4-BE49-F238E27FC236}">
              <a16:creationId xmlns:a16="http://schemas.microsoft.com/office/drawing/2014/main" id="{00000000-0008-0000-0100-000033000000}"/>
            </a:ext>
          </a:extLst>
        </xdr:cNvPr>
        <xdr:cNvGrpSpPr/>
      </xdr:nvGrpSpPr>
      <xdr:grpSpPr>
        <a:xfrm>
          <a:off x="4699000" y="8305798"/>
          <a:ext cx="6938435" cy="2362199"/>
          <a:chOff x="4698961" y="9064222"/>
          <a:chExt cx="6267984" cy="2577444"/>
        </a:xfrm>
      </xdr:grpSpPr>
      <xdr:sp macro="" textlink="">
        <xdr:nvSpPr>
          <xdr:cNvPr id="41" name="Rectangle 40">
            <a:extLst>
              <a:ext uri="{FF2B5EF4-FFF2-40B4-BE49-F238E27FC236}">
                <a16:creationId xmlns:a16="http://schemas.microsoft.com/office/drawing/2014/main" id="{00000000-0008-0000-0100-000029000000}"/>
              </a:ext>
            </a:extLst>
          </xdr:cNvPr>
          <xdr:cNvSpPr/>
        </xdr:nvSpPr>
        <xdr:spPr>
          <a:xfrm>
            <a:off x="9121211" y="9064222"/>
            <a:ext cx="1845734" cy="745067"/>
          </a:xfrm>
          <a:prstGeom prst="rect">
            <a:avLst/>
          </a:prstGeom>
          <a:solidFill>
            <a:srgbClr val="FFC000"/>
          </a:solidFill>
          <a:ln>
            <a:solidFill>
              <a:srgbClr val="FFC000"/>
            </a:solidFill>
          </a:ln>
        </xdr:spPr>
        <xdr:style>
          <a:lnRef idx="1">
            <a:schemeClr val="accent1"/>
          </a:lnRef>
          <a:fillRef idx="3">
            <a:schemeClr val="accent1"/>
          </a:fillRef>
          <a:effectRef idx="2">
            <a:schemeClr val="accent1"/>
          </a:effectRef>
          <a:fontRef idx="minor">
            <a:schemeClr val="lt1"/>
          </a:fontRef>
        </xdr:style>
        <xdr:txBody>
          <a:bodyPr rtlCol="0" anchor="ctr"/>
          <a:lstStyle/>
          <a:p>
            <a:pPr marL="0" indent="0" algn="l"/>
            <a:r>
              <a:rPr lang="fr-FR" sz="900" b="1">
                <a:solidFill>
                  <a:schemeClr val="tx1"/>
                </a:solidFill>
                <a:latin typeface="+mn-lt"/>
                <a:ea typeface="+mn-ea"/>
                <a:cs typeface="+mn-cs"/>
              </a:rPr>
              <a:t>Ces montants s'insèrent automatiquement au point 7 de l'onglet 3 ("Total frais projet terrain")</a:t>
            </a:r>
          </a:p>
        </xdr:txBody>
      </xdr:sp>
      <xdr:cxnSp macro="">
        <xdr:nvCxnSpPr>
          <xdr:cNvPr id="48" name="Connecteur droit avec flèche 47">
            <a:extLst>
              <a:ext uri="{FF2B5EF4-FFF2-40B4-BE49-F238E27FC236}">
                <a16:creationId xmlns:a16="http://schemas.microsoft.com/office/drawing/2014/main" id="{00000000-0008-0000-0100-000030000000}"/>
              </a:ext>
            </a:extLst>
          </xdr:cNvPr>
          <xdr:cNvCxnSpPr>
            <a:stCxn id="41" idx="1"/>
          </xdr:cNvCxnSpPr>
        </xdr:nvCxnSpPr>
        <xdr:spPr>
          <a:xfrm flipH="1">
            <a:off x="4698961" y="9436756"/>
            <a:ext cx="4422250" cy="2204910"/>
          </a:xfrm>
          <a:prstGeom prst="straightConnector1">
            <a:avLst/>
          </a:prstGeom>
          <a:ln w="25400" cap="flat">
            <a:solidFill>
              <a:srgbClr val="FFC000"/>
            </a:solidFill>
            <a:bevel/>
            <a:tailEnd type="triangle"/>
          </a:ln>
          <a:effectLst/>
        </xdr:spPr>
        <xdr:style>
          <a:lnRef idx="2">
            <a:schemeClr val="dk1"/>
          </a:lnRef>
          <a:fillRef idx="0">
            <a:schemeClr val="dk1"/>
          </a:fillRef>
          <a:effectRef idx="1">
            <a:schemeClr val="dk1"/>
          </a:effectRef>
          <a:fontRef idx="minor">
            <a:schemeClr val="tx1"/>
          </a:fontRef>
        </xdr:style>
      </xdr:cxnSp>
    </xdr:grpSp>
    <xdr:clientData/>
  </xdr:twoCellAnchor>
  <xdr:twoCellAnchor>
    <xdr:from>
      <xdr:col>4</xdr:col>
      <xdr:colOff>609601</xdr:colOff>
      <xdr:row>41</xdr:row>
      <xdr:rowOff>88900</xdr:rowOff>
    </xdr:from>
    <xdr:to>
      <xdr:col>9</xdr:col>
      <xdr:colOff>190500</xdr:colOff>
      <xdr:row>55</xdr:row>
      <xdr:rowOff>25400</xdr:rowOff>
    </xdr:to>
    <xdr:cxnSp macro="">
      <xdr:nvCxnSpPr>
        <xdr:cNvPr id="50" name="Connecteur droit avec flèche 49">
          <a:extLst>
            <a:ext uri="{FF2B5EF4-FFF2-40B4-BE49-F238E27FC236}">
              <a16:creationId xmlns:a16="http://schemas.microsoft.com/office/drawing/2014/main" id="{00000000-0008-0000-0100-000032000000}"/>
            </a:ext>
          </a:extLst>
        </xdr:cNvPr>
        <xdr:cNvCxnSpPr/>
      </xdr:nvCxnSpPr>
      <xdr:spPr>
        <a:xfrm flipH="1">
          <a:off x="5537201" y="9359900"/>
          <a:ext cx="4102099" cy="2222500"/>
        </a:xfrm>
        <a:prstGeom prst="straightConnector1">
          <a:avLst/>
        </a:prstGeom>
        <a:ln w="25400" cap="flat">
          <a:solidFill>
            <a:srgbClr val="FFC000"/>
          </a:solidFill>
          <a:bevel/>
          <a:tailEnd type="triangle"/>
        </a:ln>
        <a:effectLst/>
      </xdr:spPr>
      <xdr:style>
        <a:lnRef idx="2">
          <a:schemeClr val="dk1"/>
        </a:lnRef>
        <a:fillRef idx="0">
          <a:schemeClr val="dk1"/>
        </a:fillRef>
        <a:effectRef idx="1">
          <a:schemeClr val="dk1"/>
        </a:effectRef>
        <a:fontRef idx="minor">
          <a:schemeClr val="tx1"/>
        </a:fontRef>
      </xdr:style>
    </xdr:cxnSp>
    <xdr:clientData/>
  </xdr:twoCellAnchor>
  <xdr:twoCellAnchor>
    <xdr:from>
      <xdr:col>8</xdr:col>
      <xdr:colOff>812800</xdr:colOff>
      <xdr:row>44</xdr:row>
      <xdr:rowOff>114300</xdr:rowOff>
    </xdr:from>
    <xdr:to>
      <xdr:col>9</xdr:col>
      <xdr:colOff>2108200</xdr:colOff>
      <xdr:row>49</xdr:row>
      <xdr:rowOff>152400</xdr:rowOff>
    </xdr:to>
    <xdr:grpSp>
      <xdr:nvGrpSpPr>
        <xdr:cNvPr id="12" name="Groupe 11">
          <a:extLst>
            <a:ext uri="{FF2B5EF4-FFF2-40B4-BE49-F238E27FC236}">
              <a16:creationId xmlns:a16="http://schemas.microsoft.com/office/drawing/2014/main" id="{00000000-0008-0000-0100-00000C000000}"/>
            </a:ext>
          </a:extLst>
        </xdr:cNvPr>
        <xdr:cNvGrpSpPr/>
      </xdr:nvGrpSpPr>
      <xdr:grpSpPr>
        <a:xfrm>
          <a:off x="8483600" y="9105900"/>
          <a:ext cx="3073400" cy="762000"/>
          <a:chOff x="8483600" y="9867900"/>
          <a:chExt cx="3073400" cy="825500"/>
        </a:xfrm>
      </xdr:grpSpPr>
      <xdr:sp macro="" textlink="">
        <xdr:nvSpPr>
          <xdr:cNvPr id="4" name="Rectangle 3">
            <a:extLst>
              <a:ext uri="{FF2B5EF4-FFF2-40B4-BE49-F238E27FC236}">
                <a16:creationId xmlns:a16="http://schemas.microsoft.com/office/drawing/2014/main" id="{00000000-0008-0000-0100-000004000000}"/>
              </a:ext>
            </a:extLst>
          </xdr:cNvPr>
          <xdr:cNvSpPr/>
        </xdr:nvSpPr>
        <xdr:spPr>
          <a:xfrm>
            <a:off x="9588500" y="9867900"/>
            <a:ext cx="1968500" cy="825500"/>
          </a:xfrm>
          <a:prstGeom prst="rect">
            <a:avLst/>
          </a:prstGeom>
          <a:solidFill>
            <a:srgbClr val="FFC000"/>
          </a:solidFill>
          <a:ln>
            <a:solidFill>
              <a:srgbClr val="FFC000"/>
            </a:solidFill>
          </a:ln>
        </xdr:spPr>
        <xdr:style>
          <a:lnRef idx="1">
            <a:schemeClr val="accent1"/>
          </a:lnRef>
          <a:fillRef idx="3">
            <a:schemeClr val="accent1"/>
          </a:fillRef>
          <a:effectRef idx="2">
            <a:schemeClr val="accent1"/>
          </a:effectRef>
          <a:fontRef idx="minor">
            <a:schemeClr val="lt1"/>
          </a:fontRef>
        </xdr:style>
        <xdr:txBody>
          <a:bodyPr rtlCol="0" anchor="ctr"/>
          <a:lstStyle/>
          <a:p>
            <a:pPr marL="0" indent="0" algn="l"/>
            <a:r>
              <a:rPr lang="fr-FR" sz="900" b="1">
                <a:solidFill>
                  <a:schemeClr val="tx1"/>
                </a:solidFill>
                <a:latin typeface="+mn-lt"/>
                <a:ea typeface="+mn-ea"/>
                <a:cs typeface="+mn-cs"/>
              </a:rPr>
              <a:t>Si des imprévus FGC sont utilisés, préciser ici ce pour quoi ont été utilisés</a:t>
            </a:r>
          </a:p>
        </xdr:txBody>
      </xdr:sp>
      <xdr:cxnSp macro="">
        <xdr:nvCxnSpPr>
          <xdr:cNvPr id="11" name="Connecteur droit avec flèche 10">
            <a:extLst>
              <a:ext uri="{FF2B5EF4-FFF2-40B4-BE49-F238E27FC236}">
                <a16:creationId xmlns:a16="http://schemas.microsoft.com/office/drawing/2014/main" id="{00000000-0008-0000-0100-00000B000000}"/>
              </a:ext>
            </a:extLst>
          </xdr:cNvPr>
          <xdr:cNvCxnSpPr/>
        </xdr:nvCxnSpPr>
        <xdr:spPr>
          <a:xfrm flipH="1">
            <a:off x="8483600" y="10121900"/>
            <a:ext cx="1104900" cy="558800"/>
          </a:xfrm>
          <a:prstGeom prst="straightConnector1">
            <a:avLst/>
          </a:prstGeom>
          <a:ln w="25400" cap="flat">
            <a:solidFill>
              <a:srgbClr val="FFC000"/>
            </a:solidFill>
            <a:bevel/>
            <a:tailEnd type="triangle"/>
          </a:ln>
          <a:effectLst/>
        </xdr:spPr>
        <xdr:style>
          <a:lnRef idx="2">
            <a:schemeClr val="dk1"/>
          </a:lnRef>
          <a:fillRef idx="0">
            <a:schemeClr val="dk1"/>
          </a:fillRef>
          <a:effectRef idx="1">
            <a:schemeClr val="dk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215900</xdr:colOff>
      <xdr:row>1</xdr:row>
      <xdr:rowOff>8467</xdr:rowOff>
    </xdr:from>
    <xdr:to>
      <xdr:col>8</xdr:col>
      <xdr:colOff>812801</xdr:colOff>
      <xdr:row>5</xdr:row>
      <xdr:rowOff>50799</xdr:rowOff>
    </xdr:to>
    <xdr:sp macro="" textlink="">
      <xdr:nvSpPr>
        <xdr:cNvPr id="2" name="Rectangle 1">
          <a:extLst>
            <a:ext uri="{FF2B5EF4-FFF2-40B4-BE49-F238E27FC236}">
              <a16:creationId xmlns:a16="http://schemas.microsoft.com/office/drawing/2014/main" id="{00000000-0008-0000-0200-000002000000}"/>
            </a:ext>
          </a:extLst>
        </xdr:cNvPr>
        <xdr:cNvSpPr/>
      </xdr:nvSpPr>
      <xdr:spPr>
        <a:xfrm>
          <a:off x="6248400" y="198967"/>
          <a:ext cx="1422401" cy="1134532"/>
        </a:xfrm>
        <a:prstGeom prst="rect">
          <a:avLst/>
        </a:prstGeom>
        <a:solidFill>
          <a:srgbClr val="FFC000"/>
        </a:solidFill>
        <a:ln>
          <a:solidFill>
            <a:srgbClr val="FFC000"/>
          </a:solidFill>
        </a:ln>
      </xdr:spPr>
      <xdr:style>
        <a:lnRef idx="1">
          <a:schemeClr val="accent1"/>
        </a:lnRef>
        <a:fillRef idx="3">
          <a:schemeClr val="accent1"/>
        </a:fillRef>
        <a:effectRef idx="2">
          <a:schemeClr val="accent1"/>
        </a:effectRef>
        <a:fontRef idx="minor">
          <a:schemeClr val="lt1"/>
        </a:fontRef>
      </xdr:style>
      <xdr:txBody>
        <a:bodyPr rtlCol="0" anchor="ctr"/>
        <a:lstStyle/>
        <a:p>
          <a:pPr marL="0" indent="0" algn="l"/>
          <a:r>
            <a:rPr lang="fr-FR" sz="900" b="1">
              <a:solidFill>
                <a:schemeClr val="tx1"/>
              </a:solidFill>
              <a:latin typeface="+mn-lt"/>
              <a:ea typeface="+mn-ea"/>
              <a:cs typeface="+mn-cs"/>
            </a:rPr>
            <a:t>Monnaie dans laquelle est tenue la comptabilité du projet. Éventuellement ajouter une colonne pour une monnaie intermédiaire.</a:t>
          </a:r>
        </a:p>
      </xdr:txBody>
    </xdr:sp>
    <xdr:clientData/>
  </xdr:twoCellAnchor>
  <xdr:twoCellAnchor>
    <xdr:from>
      <xdr:col>2</xdr:col>
      <xdr:colOff>753534</xdr:colOff>
      <xdr:row>1</xdr:row>
      <xdr:rowOff>215900</xdr:rowOff>
    </xdr:from>
    <xdr:to>
      <xdr:col>7</xdr:col>
      <xdr:colOff>241300</xdr:colOff>
      <xdr:row>3</xdr:row>
      <xdr:rowOff>177800</xdr:rowOff>
    </xdr:to>
    <xdr:cxnSp macro="">
      <xdr:nvCxnSpPr>
        <xdr:cNvPr id="4" name="Connecteur droit avec flèche 3">
          <a:extLst>
            <a:ext uri="{FF2B5EF4-FFF2-40B4-BE49-F238E27FC236}">
              <a16:creationId xmlns:a16="http://schemas.microsoft.com/office/drawing/2014/main" id="{00000000-0008-0000-0200-000004000000}"/>
            </a:ext>
          </a:extLst>
        </xdr:cNvPr>
        <xdr:cNvCxnSpPr/>
      </xdr:nvCxnSpPr>
      <xdr:spPr>
        <a:xfrm flipH="1">
          <a:off x="2595034" y="406400"/>
          <a:ext cx="3678766" cy="406400"/>
        </a:xfrm>
        <a:prstGeom prst="straightConnector1">
          <a:avLst/>
        </a:prstGeom>
        <a:ln w="25400" cap="flat">
          <a:solidFill>
            <a:srgbClr val="FFC000"/>
          </a:solidFill>
          <a:bevel/>
          <a:tailEnd type="triangle"/>
        </a:ln>
        <a:effectLst/>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863601</xdr:colOff>
      <xdr:row>14</xdr:row>
      <xdr:rowOff>76202</xdr:rowOff>
    </xdr:from>
    <xdr:to>
      <xdr:col>8</xdr:col>
      <xdr:colOff>812800</xdr:colOff>
      <xdr:row>24</xdr:row>
      <xdr:rowOff>84668</xdr:rowOff>
    </xdr:to>
    <xdr:grpSp>
      <xdr:nvGrpSpPr>
        <xdr:cNvPr id="21" name="Groupe 20">
          <a:extLst>
            <a:ext uri="{FF2B5EF4-FFF2-40B4-BE49-F238E27FC236}">
              <a16:creationId xmlns:a16="http://schemas.microsoft.com/office/drawing/2014/main" id="{00000000-0008-0000-0200-000015000000}"/>
            </a:ext>
          </a:extLst>
        </xdr:cNvPr>
        <xdr:cNvGrpSpPr/>
      </xdr:nvGrpSpPr>
      <xdr:grpSpPr>
        <a:xfrm>
          <a:off x="6007101" y="2806702"/>
          <a:ext cx="1663699" cy="1595966"/>
          <a:chOff x="5858935" y="4348943"/>
          <a:chExt cx="1668665" cy="1603123"/>
        </a:xfrm>
      </xdr:grpSpPr>
      <xdr:sp macro="" textlink="">
        <xdr:nvSpPr>
          <xdr:cNvPr id="5" name="Rectangle 4">
            <a:extLst>
              <a:ext uri="{FF2B5EF4-FFF2-40B4-BE49-F238E27FC236}">
                <a16:creationId xmlns:a16="http://schemas.microsoft.com/office/drawing/2014/main" id="{00000000-0008-0000-0200-000005000000}"/>
              </a:ext>
            </a:extLst>
          </xdr:cNvPr>
          <xdr:cNvSpPr/>
        </xdr:nvSpPr>
        <xdr:spPr>
          <a:xfrm>
            <a:off x="6075480" y="4348943"/>
            <a:ext cx="1452120" cy="1109852"/>
          </a:xfrm>
          <a:prstGeom prst="rect">
            <a:avLst/>
          </a:prstGeom>
          <a:solidFill>
            <a:srgbClr val="FFC000"/>
          </a:solidFill>
          <a:ln>
            <a:solidFill>
              <a:srgbClr val="FFC000"/>
            </a:solidFill>
          </a:ln>
        </xdr:spPr>
        <xdr:style>
          <a:lnRef idx="1">
            <a:schemeClr val="accent1"/>
          </a:lnRef>
          <a:fillRef idx="3">
            <a:schemeClr val="accent1"/>
          </a:fillRef>
          <a:effectRef idx="2">
            <a:schemeClr val="accent1"/>
          </a:effectRef>
          <a:fontRef idx="minor">
            <a:schemeClr val="lt1"/>
          </a:fontRef>
        </xdr:style>
        <xdr:txBody>
          <a:bodyPr rtlCol="0" anchor="ctr"/>
          <a:lstStyle/>
          <a:p>
            <a:pPr marL="0" indent="0" algn="l"/>
            <a:r>
              <a:rPr lang="fr-FR" sz="900" b="1">
                <a:solidFill>
                  <a:schemeClr val="tx1"/>
                </a:solidFill>
                <a:latin typeface="+mn-lt"/>
                <a:ea typeface="+mn-ea"/>
                <a:cs typeface="+mn-cs"/>
              </a:rPr>
              <a:t>Le montant final du point 5 b doit être le même que dans le total des frais projet terrain (A) la colonne marron de la comparaison budgétaire.</a:t>
            </a:r>
          </a:p>
        </xdr:txBody>
      </xdr:sp>
      <xdr:cxnSp macro="">
        <xdr:nvCxnSpPr>
          <xdr:cNvPr id="20" name="Connecteur droit avec flèche 19">
            <a:extLst>
              <a:ext uri="{FF2B5EF4-FFF2-40B4-BE49-F238E27FC236}">
                <a16:creationId xmlns:a16="http://schemas.microsoft.com/office/drawing/2014/main" id="{00000000-0008-0000-0200-000014000000}"/>
              </a:ext>
            </a:extLst>
          </xdr:cNvPr>
          <xdr:cNvCxnSpPr/>
        </xdr:nvCxnSpPr>
        <xdr:spPr>
          <a:xfrm flipH="1">
            <a:off x="5858935" y="5350932"/>
            <a:ext cx="338665" cy="601134"/>
          </a:xfrm>
          <a:prstGeom prst="straightConnector1">
            <a:avLst/>
          </a:prstGeom>
          <a:ln w="25400" cap="flat">
            <a:solidFill>
              <a:srgbClr val="FFC000"/>
            </a:solidFill>
            <a:bevel/>
            <a:tailEnd type="triangle"/>
          </a:ln>
          <a:effectLst/>
        </xdr:spPr>
        <xdr:style>
          <a:lnRef idx="2">
            <a:schemeClr val="dk1"/>
          </a:lnRef>
          <a:fillRef idx="0">
            <a:schemeClr val="dk1"/>
          </a:fillRef>
          <a:effectRef idx="1">
            <a:schemeClr val="dk1"/>
          </a:effectRef>
          <a:fontRef idx="minor">
            <a:schemeClr val="tx1"/>
          </a:fontRef>
        </xdr:style>
      </xdr:cxnSp>
    </xdr:grpSp>
    <xdr:clientData/>
  </xdr:twoCellAnchor>
  <xdr:twoCellAnchor>
    <xdr:from>
      <xdr:col>7</xdr:col>
      <xdr:colOff>25403</xdr:colOff>
      <xdr:row>24</xdr:row>
      <xdr:rowOff>8467</xdr:rowOff>
    </xdr:from>
    <xdr:to>
      <xdr:col>8</xdr:col>
      <xdr:colOff>825502</xdr:colOff>
      <xdr:row>31</xdr:row>
      <xdr:rowOff>0</xdr:rowOff>
    </xdr:to>
    <xdr:grpSp>
      <xdr:nvGrpSpPr>
        <xdr:cNvPr id="31" name="Groupe 30">
          <a:extLst>
            <a:ext uri="{FF2B5EF4-FFF2-40B4-BE49-F238E27FC236}">
              <a16:creationId xmlns:a16="http://schemas.microsoft.com/office/drawing/2014/main" id="{00000000-0008-0000-0200-00001F000000}"/>
            </a:ext>
          </a:extLst>
        </xdr:cNvPr>
        <xdr:cNvGrpSpPr/>
      </xdr:nvGrpSpPr>
      <xdr:grpSpPr>
        <a:xfrm>
          <a:off x="6057903" y="4326467"/>
          <a:ext cx="1625599" cy="1058333"/>
          <a:chOff x="6079068" y="4351867"/>
          <a:chExt cx="1630825" cy="1058333"/>
        </a:xfrm>
      </xdr:grpSpPr>
      <xdr:sp macro="" textlink="">
        <xdr:nvSpPr>
          <xdr:cNvPr id="24" name="Rectangle 23">
            <a:extLst>
              <a:ext uri="{FF2B5EF4-FFF2-40B4-BE49-F238E27FC236}">
                <a16:creationId xmlns:a16="http://schemas.microsoft.com/office/drawing/2014/main" id="{00000000-0008-0000-0200-000018000000}"/>
              </a:ext>
            </a:extLst>
          </xdr:cNvPr>
          <xdr:cNvSpPr/>
        </xdr:nvSpPr>
        <xdr:spPr>
          <a:xfrm>
            <a:off x="6239933" y="4351867"/>
            <a:ext cx="1469960" cy="1058333"/>
          </a:xfrm>
          <a:prstGeom prst="rect">
            <a:avLst/>
          </a:prstGeom>
          <a:solidFill>
            <a:srgbClr val="FFC000"/>
          </a:solidFill>
          <a:ln>
            <a:solidFill>
              <a:srgbClr val="FFC000"/>
            </a:solidFill>
          </a:ln>
        </xdr:spPr>
        <xdr:style>
          <a:lnRef idx="1">
            <a:schemeClr val="accent1"/>
          </a:lnRef>
          <a:fillRef idx="3">
            <a:schemeClr val="accent1"/>
          </a:fillRef>
          <a:effectRef idx="2">
            <a:schemeClr val="accent1"/>
          </a:effectRef>
          <a:fontRef idx="minor">
            <a:schemeClr val="lt1"/>
          </a:fontRef>
        </xdr:style>
        <xdr:txBody>
          <a:bodyPr rtlCol="0" anchor="ctr"/>
          <a:lstStyle/>
          <a:p>
            <a:pPr marL="0" indent="0" algn="l"/>
            <a:r>
              <a:rPr lang="fr-FR" sz="900" b="1">
                <a:solidFill>
                  <a:schemeClr val="tx1"/>
                </a:solidFill>
                <a:latin typeface="+mn-lt"/>
                <a:ea typeface="+mn-ea"/>
                <a:cs typeface="+mn-cs"/>
              </a:rPr>
              <a:t>Les montants du point</a:t>
            </a:r>
            <a:r>
              <a:rPr lang="fr-FR" sz="900" b="1" baseline="0">
                <a:solidFill>
                  <a:schemeClr val="tx1"/>
                </a:solidFill>
                <a:latin typeface="+mn-lt"/>
                <a:ea typeface="+mn-ea"/>
                <a:cs typeface="+mn-cs"/>
              </a:rPr>
              <a:t> 5c)</a:t>
            </a:r>
            <a:r>
              <a:rPr lang="fr-FR" sz="900" b="1">
                <a:solidFill>
                  <a:schemeClr val="tx1"/>
                </a:solidFill>
                <a:latin typeface="+mn-lt"/>
                <a:ea typeface="+mn-ea"/>
                <a:cs typeface="+mn-cs"/>
              </a:rPr>
              <a:t> doivent être les mêmes que dans la rubrique 9 de la comparaison budgétaire.</a:t>
            </a:r>
          </a:p>
        </xdr:txBody>
      </xdr:sp>
      <xdr:cxnSp macro="">
        <xdr:nvCxnSpPr>
          <xdr:cNvPr id="28" name="Connecteur droit avec flèche 27">
            <a:extLst>
              <a:ext uri="{FF2B5EF4-FFF2-40B4-BE49-F238E27FC236}">
                <a16:creationId xmlns:a16="http://schemas.microsoft.com/office/drawing/2014/main" id="{00000000-0008-0000-0200-00001C000000}"/>
              </a:ext>
            </a:extLst>
          </xdr:cNvPr>
          <xdr:cNvCxnSpPr>
            <a:stCxn id="24" idx="1"/>
          </xdr:cNvCxnSpPr>
        </xdr:nvCxnSpPr>
        <xdr:spPr>
          <a:xfrm flipH="1">
            <a:off x="6079068" y="4881034"/>
            <a:ext cx="160863" cy="165099"/>
          </a:xfrm>
          <a:prstGeom prst="straightConnector1">
            <a:avLst/>
          </a:prstGeom>
          <a:ln w="25400" cap="flat">
            <a:solidFill>
              <a:srgbClr val="FFC000"/>
            </a:solidFill>
            <a:bevel/>
            <a:tailEnd type="triangle"/>
          </a:ln>
          <a:effectLst/>
        </xdr:spPr>
        <xdr:style>
          <a:lnRef idx="2">
            <a:schemeClr val="dk1"/>
          </a:lnRef>
          <a:fillRef idx="0">
            <a:schemeClr val="dk1"/>
          </a:fillRef>
          <a:effectRef idx="1">
            <a:schemeClr val="dk1"/>
          </a:effectRef>
          <a:fontRef idx="minor">
            <a:schemeClr val="tx1"/>
          </a:fontRef>
        </xdr:style>
      </xdr:cxnSp>
    </xdr:grpSp>
    <xdr:clientData/>
  </xdr:twoCellAnchor>
  <xdr:twoCellAnchor>
    <xdr:from>
      <xdr:col>0</xdr:col>
      <xdr:colOff>123252</xdr:colOff>
      <xdr:row>39</xdr:row>
      <xdr:rowOff>33868</xdr:rowOff>
    </xdr:from>
    <xdr:to>
      <xdr:col>4</xdr:col>
      <xdr:colOff>127000</xdr:colOff>
      <xdr:row>44</xdr:row>
      <xdr:rowOff>50800</xdr:rowOff>
    </xdr:to>
    <xdr:grpSp>
      <xdr:nvGrpSpPr>
        <xdr:cNvPr id="52" name="Groupe 51">
          <a:extLst>
            <a:ext uri="{FF2B5EF4-FFF2-40B4-BE49-F238E27FC236}">
              <a16:creationId xmlns:a16="http://schemas.microsoft.com/office/drawing/2014/main" id="{00000000-0008-0000-0200-000034000000}"/>
            </a:ext>
          </a:extLst>
        </xdr:cNvPr>
        <xdr:cNvGrpSpPr/>
      </xdr:nvGrpSpPr>
      <xdr:grpSpPr>
        <a:xfrm>
          <a:off x="123252" y="6815668"/>
          <a:ext cx="3496248" cy="778932"/>
          <a:chOff x="120361" y="6841068"/>
          <a:chExt cx="3509746" cy="778932"/>
        </a:xfrm>
      </xdr:grpSpPr>
      <xdr:sp macro="" textlink="">
        <xdr:nvSpPr>
          <xdr:cNvPr id="32" name="Rectangle 31">
            <a:extLst>
              <a:ext uri="{FF2B5EF4-FFF2-40B4-BE49-F238E27FC236}">
                <a16:creationId xmlns:a16="http://schemas.microsoft.com/office/drawing/2014/main" id="{00000000-0008-0000-0200-000020000000}"/>
              </a:ext>
            </a:extLst>
          </xdr:cNvPr>
          <xdr:cNvSpPr/>
        </xdr:nvSpPr>
        <xdr:spPr>
          <a:xfrm>
            <a:off x="120361" y="6841068"/>
            <a:ext cx="1227666" cy="778932"/>
          </a:xfrm>
          <a:prstGeom prst="rect">
            <a:avLst/>
          </a:prstGeom>
          <a:solidFill>
            <a:srgbClr val="FFC000"/>
          </a:solidFill>
          <a:ln>
            <a:solidFill>
              <a:srgbClr val="FFC000"/>
            </a:solidFill>
          </a:ln>
        </xdr:spPr>
        <xdr:style>
          <a:lnRef idx="1">
            <a:schemeClr val="accent1"/>
          </a:lnRef>
          <a:fillRef idx="3">
            <a:schemeClr val="accent1"/>
          </a:fillRef>
          <a:effectRef idx="2">
            <a:schemeClr val="accent1"/>
          </a:effectRef>
          <a:fontRef idx="minor">
            <a:schemeClr val="lt1"/>
          </a:fontRef>
        </xdr:style>
        <xdr:txBody>
          <a:bodyPr rtlCol="0" anchor="ctr"/>
          <a:lstStyle/>
          <a:p>
            <a:pPr marL="0" indent="0" algn="l"/>
            <a:r>
              <a:rPr lang="fr-FR" sz="900" b="1">
                <a:solidFill>
                  <a:schemeClr val="tx1"/>
                </a:solidFill>
                <a:latin typeface="+mn-lt"/>
                <a:ea typeface="+mn-ea"/>
                <a:cs typeface="+mn-cs"/>
              </a:rPr>
              <a:t>Insérer ce taux de change pour la comparaison budgétaire (onglet 2). </a:t>
            </a:r>
          </a:p>
        </xdr:txBody>
      </xdr:sp>
      <xdr:cxnSp macro="">
        <xdr:nvCxnSpPr>
          <xdr:cNvPr id="34" name="Connecteur droit avec flèche 33">
            <a:extLst>
              <a:ext uri="{FF2B5EF4-FFF2-40B4-BE49-F238E27FC236}">
                <a16:creationId xmlns:a16="http://schemas.microsoft.com/office/drawing/2014/main" id="{00000000-0008-0000-0200-000022000000}"/>
              </a:ext>
            </a:extLst>
          </xdr:cNvPr>
          <xdr:cNvCxnSpPr/>
        </xdr:nvCxnSpPr>
        <xdr:spPr>
          <a:xfrm flipV="1">
            <a:off x="1322532" y="7518400"/>
            <a:ext cx="2307575" cy="63500"/>
          </a:xfrm>
          <a:prstGeom prst="straightConnector1">
            <a:avLst/>
          </a:prstGeom>
          <a:ln w="25400" cap="flat">
            <a:solidFill>
              <a:srgbClr val="FFC000"/>
            </a:solidFill>
            <a:bevel/>
            <a:tailEnd type="triangle"/>
          </a:ln>
          <a:effectLst/>
        </xdr:spPr>
        <xdr:style>
          <a:lnRef idx="2">
            <a:schemeClr val="dk1"/>
          </a:lnRef>
          <a:fillRef idx="0">
            <a:schemeClr val="dk1"/>
          </a:fillRef>
          <a:effectRef idx="1">
            <a:schemeClr val="dk1"/>
          </a:effectRef>
          <a:fontRef idx="minor">
            <a:schemeClr val="tx1"/>
          </a:fontRef>
        </xdr:style>
      </xdr:cxnSp>
    </xdr:grpSp>
    <xdr:clientData/>
  </xdr:twoCellAnchor>
  <xdr:twoCellAnchor>
    <xdr:from>
      <xdr:col>5</xdr:col>
      <xdr:colOff>821269</xdr:colOff>
      <xdr:row>31</xdr:row>
      <xdr:rowOff>118534</xdr:rowOff>
    </xdr:from>
    <xdr:to>
      <xdr:col>8</xdr:col>
      <xdr:colOff>838201</xdr:colOff>
      <xdr:row>41</xdr:row>
      <xdr:rowOff>67734</xdr:rowOff>
    </xdr:to>
    <xdr:grpSp>
      <xdr:nvGrpSpPr>
        <xdr:cNvPr id="49" name="Groupe 48">
          <a:extLst>
            <a:ext uri="{FF2B5EF4-FFF2-40B4-BE49-F238E27FC236}">
              <a16:creationId xmlns:a16="http://schemas.microsoft.com/office/drawing/2014/main" id="{00000000-0008-0000-0200-000031000000}"/>
            </a:ext>
          </a:extLst>
        </xdr:cNvPr>
        <xdr:cNvGrpSpPr/>
      </xdr:nvGrpSpPr>
      <xdr:grpSpPr>
        <a:xfrm>
          <a:off x="5139269" y="5503334"/>
          <a:ext cx="2556932" cy="1651000"/>
          <a:chOff x="5156201" y="5528734"/>
          <a:chExt cx="2566654" cy="1651000"/>
        </a:xfrm>
      </xdr:grpSpPr>
      <xdr:sp macro="" textlink="">
        <xdr:nvSpPr>
          <xdr:cNvPr id="36" name="Rectangle 35">
            <a:extLst>
              <a:ext uri="{FF2B5EF4-FFF2-40B4-BE49-F238E27FC236}">
                <a16:creationId xmlns:a16="http://schemas.microsoft.com/office/drawing/2014/main" id="{00000000-0008-0000-0200-000024000000}"/>
              </a:ext>
            </a:extLst>
          </xdr:cNvPr>
          <xdr:cNvSpPr/>
        </xdr:nvSpPr>
        <xdr:spPr>
          <a:xfrm>
            <a:off x="6239934" y="5528734"/>
            <a:ext cx="1482921" cy="1651000"/>
          </a:xfrm>
          <a:prstGeom prst="rect">
            <a:avLst/>
          </a:prstGeom>
          <a:solidFill>
            <a:srgbClr val="FFC000"/>
          </a:solidFill>
          <a:ln>
            <a:solidFill>
              <a:srgbClr val="FFC000"/>
            </a:solidFill>
          </a:ln>
        </xdr:spPr>
        <xdr:style>
          <a:lnRef idx="1">
            <a:schemeClr val="accent1"/>
          </a:lnRef>
          <a:fillRef idx="3">
            <a:schemeClr val="accent1"/>
          </a:fillRef>
          <a:effectRef idx="2">
            <a:schemeClr val="accent1"/>
          </a:effectRef>
          <a:fontRef idx="minor">
            <a:schemeClr val="lt1"/>
          </a:fontRef>
        </xdr:style>
        <xdr:txBody>
          <a:bodyPr rtlCol="0" anchor="ctr"/>
          <a:lstStyle/>
          <a:p>
            <a:pPr marL="0" indent="0" algn="l"/>
            <a:r>
              <a:rPr lang="fr-FR" sz="900" b="1">
                <a:solidFill>
                  <a:schemeClr val="tx1"/>
                </a:solidFill>
                <a:latin typeface="+mn-lt"/>
                <a:ea typeface="+mn-ea"/>
                <a:cs typeface="+mn-cs"/>
              </a:rPr>
              <a:t>Reprendre l'éventuel solde FGC sur le terrain du rapport final de la phase précédente si celui-ci n'a pas été remboursé à la FGC</a:t>
            </a:r>
            <a:r>
              <a:rPr lang="fr-FR" sz="900" b="1" baseline="0">
                <a:solidFill>
                  <a:schemeClr val="tx1"/>
                </a:solidFill>
                <a:latin typeface="+mn-lt"/>
                <a:ea typeface="+mn-ea"/>
                <a:cs typeface="+mn-cs"/>
              </a:rPr>
              <a:t> - indiquer le taux de change réel de la phase précédente.</a:t>
            </a:r>
            <a:endParaRPr lang="fr-FR" sz="900" b="1">
              <a:solidFill>
                <a:schemeClr val="tx1"/>
              </a:solidFill>
              <a:latin typeface="+mn-lt"/>
              <a:ea typeface="+mn-ea"/>
              <a:cs typeface="+mn-cs"/>
            </a:endParaRPr>
          </a:p>
        </xdr:txBody>
      </xdr:sp>
      <xdr:cxnSp macro="">
        <xdr:nvCxnSpPr>
          <xdr:cNvPr id="38" name="Connecteur droit avec flèche 37">
            <a:extLst>
              <a:ext uri="{FF2B5EF4-FFF2-40B4-BE49-F238E27FC236}">
                <a16:creationId xmlns:a16="http://schemas.microsoft.com/office/drawing/2014/main" id="{00000000-0008-0000-0200-000026000000}"/>
              </a:ext>
            </a:extLst>
          </xdr:cNvPr>
          <xdr:cNvCxnSpPr/>
        </xdr:nvCxnSpPr>
        <xdr:spPr>
          <a:xfrm flipH="1">
            <a:off x="5156201" y="6637867"/>
            <a:ext cx="1117599" cy="220134"/>
          </a:xfrm>
          <a:prstGeom prst="straightConnector1">
            <a:avLst/>
          </a:prstGeom>
          <a:ln w="25400" cap="flat">
            <a:solidFill>
              <a:srgbClr val="FFC000"/>
            </a:solidFill>
            <a:bevel/>
            <a:tailEnd type="triangle"/>
          </a:ln>
          <a:effectLst/>
        </xdr:spPr>
        <xdr:style>
          <a:lnRef idx="2">
            <a:schemeClr val="dk1"/>
          </a:lnRef>
          <a:fillRef idx="0">
            <a:schemeClr val="dk1"/>
          </a:fillRef>
          <a:effectRef idx="1">
            <a:schemeClr val="dk1"/>
          </a:effectRef>
          <a:fontRef idx="minor">
            <a:schemeClr val="tx1"/>
          </a:fontRef>
        </xdr:style>
      </xdr:cxnSp>
    </xdr:grpSp>
    <xdr:clientData/>
  </xdr:twoCellAnchor>
  <xdr:twoCellAnchor>
    <xdr:from>
      <xdr:col>4</xdr:col>
      <xdr:colOff>567267</xdr:colOff>
      <xdr:row>38</xdr:row>
      <xdr:rowOff>4234</xdr:rowOff>
    </xdr:from>
    <xdr:to>
      <xdr:col>7</xdr:col>
      <xdr:colOff>203201</xdr:colOff>
      <xdr:row>39</xdr:row>
      <xdr:rowOff>16933</xdr:rowOff>
    </xdr:to>
    <xdr:cxnSp macro="">
      <xdr:nvCxnSpPr>
        <xdr:cNvPr id="41" name="Connecteur droit avec flèche 40">
          <a:extLst>
            <a:ext uri="{FF2B5EF4-FFF2-40B4-BE49-F238E27FC236}">
              <a16:creationId xmlns:a16="http://schemas.microsoft.com/office/drawing/2014/main" id="{00000000-0008-0000-0200-000029000000}"/>
            </a:ext>
          </a:extLst>
        </xdr:cNvPr>
        <xdr:cNvCxnSpPr/>
      </xdr:nvCxnSpPr>
      <xdr:spPr>
        <a:xfrm flipH="1">
          <a:off x="4072467" y="6633634"/>
          <a:ext cx="2184401" cy="190499"/>
        </a:xfrm>
        <a:prstGeom prst="straightConnector1">
          <a:avLst/>
        </a:prstGeom>
        <a:ln w="25400" cap="flat">
          <a:solidFill>
            <a:srgbClr val="FFC000"/>
          </a:solidFill>
          <a:bevel/>
          <a:tailEnd type="triangle"/>
        </a:ln>
        <a:effectLst/>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694268</xdr:colOff>
      <xdr:row>48</xdr:row>
      <xdr:rowOff>25400</xdr:rowOff>
    </xdr:from>
    <xdr:to>
      <xdr:col>8</xdr:col>
      <xdr:colOff>859366</xdr:colOff>
      <xdr:row>54</xdr:row>
      <xdr:rowOff>88899</xdr:rowOff>
    </xdr:to>
    <xdr:grpSp>
      <xdr:nvGrpSpPr>
        <xdr:cNvPr id="11" name="Groupe 10">
          <a:extLst>
            <a:ext uri="{FF2B5EF4-FFF2-40B4-BE49-F238E27FC236}">
              <a16:creationId xmlns:a16="http://schemas.microsoft.com/office/drawing/2014/main" id="{00000000-0008-0000-0200-00000B000000}"/>
            </a:ext>
          </a:extLst>
        </xdr:cNvPr>
        <xdr:cNvGrpSpPr/>
      </xdr:nvGrpSpPr>
      <xdr:grpSpPr>
        <a:xfrm>
          <a:off x="4186768" y="8178800"/>
          <a:ext cx="3530598" cy="1079499"/>
          <a:chOff x="4186768" y="8178800"/>
          <a:chExt cx="3360741" cy="1079499"/>
        </a:xfrm>
      </xdr:grpSpPr>
      <xdr:sp macro="" textlink="">
        <xdr:nvSpPr>
          <xdr:cNvPr id="45" name="Rectangle 44">
            <a:extLst>
              <a:ext uri="{FF2B5EF4-FFF2-40B4-BE49-F238E27FC236}">
                <a16:creationId xmlns:a16="http://schemas.microsoft.com/office/drawing/2014/main" id="{00000000-0008-0000-0200-00002D000000}"/>
              </a:ext>
            </a:extLst>
          </xdr:cNvPr>
          <xdr:cNvSpPr/>
        </xdr:nvSpPr>
        <xdr:spPr>
          <a:xfrm>
            <a:off x="6078542" y="8178800"/>
            <a:ext cx="1468967" cy="1079499"/>
          </a:xfrm>
          <a:prstGeom prst="rect">
            <a:avLst/>
          </a:prstGeom>
          <a:solidFill>
            <a:srgbClr val="FFC000"/>
          </a:solidFill>
          <a:ln>
            <a:solidFill>
              <a:srgbClr val="FFC000"/>
            </a:solidFill>
          </a:ln>
        </xdr:spPr>
        <xdr:style>
          <a:lnRef idx="1">
            <a:schemeClr val="accent1"/>
          </a:lnRef>
          <a:fillRef idx="3">
            <a:schemeClr val="accent1"/>
          </a:fillRef>
          <a:effectRef idx="2">
            <a:schemeClr val="accent1"/>
          </a:effectRef>
          <a:fontRef idx="minor">
            <a:schemeClr val="lt1"/>
          </a:fontRef>
        </xdr:style>
        <xdr:txBody>
          <a:bodyPr rtlCol="0" anchor="ctr"/>
          <a:lstStyle/>
          <a:p>
            <a:pPr marL="0" indent="0" algn="l"/>
            <a:r>
              <a:rPr lang="fr-FR" sz="900" b="1">
                <a:solidFill>
                  <a:schemeClr val="tx1"/>
                </a:solidFill>
                <a:latin typeface="+mn-lt"/>
                <a:ea typeface="+mn-ea"/>
                <a:cs typeface="+mn-cs"/>
              </a:rPr>
              <a:t>Indiquer le taux de change</a:t>
            </a:r>
            <a:r>
              <a:rPr lang="fr-FR" sz="900" b="1" baseline="0">
                <a:solidFill>
                  <a:schemeClr val="tx1"/>
                </a:solidFill>
                <a:latin typeface="+mn-lt"/>
                <a:ea typeface="+mn-ea"/>
                <a:cs typeface="+mn-cs"/>
              </a:rPr>
              <a:t> du dernier envoi sur le terrain (tableau 5a) pour ajustement solde en CHF. Le solde final correspondra au plus petit solde. </a:t>
            </a:r>
            <a:endParaRPr lang="fr-FR" sz="900" b="1">
              <a:solidFill>
                <a:schemeClr val="tx1"/>
              </a:solidFill>
              <a:latin typeface="+mn-lt"/>
              <a:ea typeface="+mn-ea"/>
              <a:cs typeface="+mn-cs"/>
            </a:endParaRPr>
          </a:p>
        </xdr:txBody>
      </xdr:sp>
      <xdr:cxnSp macro="">
        <xdr:nvCxnSpPr>
          <xdr:cNvPr id="47" name="Connecteur droit avec flèche 46">
            <a:extLst>
              <a:ext uri="{FF2B5EF4-FFF2-40B4-BE49-F238E27FC236}">
                <a16:creationId xmlns:a16="http://schemas.microsoft.com/office/drawing/2014/main" id="{00000000-0008-0000-0200-00002F000000}"/>
              </a:ext>
            </a:extLst>
          </xdr:cNvPr>
          <xdr:cNvCxnSpPr/>
        </xdr:nvCxnSpPr>
        <xdr:spPr>
          <a:xfrm flipH="1">
            <a:off x="4186768" y="8420100"/>
            <a:ext cx="1877824" cy="122302"/>
          </a:xfrm>
          <a:prstGeom prst="straightConnector1">
            <a:avLst/>
          </a:prstGeom>
          <a:ln w="25400" cap="flat">
            <a:solidFill>
              <a:srgbClr val="FFC000"/>
            </a:solidFill>
            <a:bevel/>
            <a:tailEnd type="triangle"/>
          </a:ln>
          <a:effectLst/>
        </xdr:spPr>
        <xdr:style>
          <a:lnRef idx="2">
            <a:schemeClr val="dk1"/>
          </a:lnRef>
          <a:fillRef idx="0">
            <a:schemeClr val="dk1"/>
          </a:fillRef>
          <a:effectRef idx="1">
            <a:schemeClr val="dk1"/>
          </a:effectRef>
          <a:fontRef idx="minor">
            <a:schemeClr val="tx1"/>
          </a:fontRef>
        </xdr:style>
      </xdr:cxnSp>
      <xdr:cxnSp macro="">
        <xdr:nvCxnSpPr>
          <xdr:cNvPr id="6" name="Connecteur droit avec flèche 5">
            <a:extLst>
              <a:ext uri="{FF2B5EF4-FFF2-40B4-BE49-F238E27FC236}">
                <a16:creationId xmlns:a16="http://schemas.microsoft.com/office/drawing/2014/main" id="{00000000-0008-0000-0200-000006000000}"/>
              </a:ext>
            </a:extLst>
          </xdr:cNvPr>
          <xdr:cNvCxnSpPr/>
        </xdr:nvCxnSpPr>
        <xdr:spPr>
          <a:xfrm flipH="1">
            <a:off x="5883257" y="8458200"/>
            <a:ext cx="193424" cy="381000"/>
          </a:xfrm>
          <a:prstGeom prst="straightConnector1">
            <a:avLst/>
          </a:prstGeom>
          <a:ln w="25400" cap="flat">
            <a:solidFill>
              <a:srgbClr val="FFC000"/>
            </a:solidFill>
            <a:bevel/>
            <a:tailEnd type="triangle"/>
          </a:ln>
          <a:effectLst/>
        </xdr:spPr>
        <xdr:style>
          <a:lnRef idx="2">
            <a:schemeClr val="dk1"/>
          </a:lnRef>
          <a:fillRef idx="0">
            <a:schemeClr val="dk1"/>
          </a:fillRef>
          <a:effectRef idx="1">
            <a:schemeClr val="dk1"/>
          </a:effectRef>
          <a:fontRef idx="minor">
            <a:schemeClr val="tx1"/>
          </a:fontRef>
        </xdr:style>
      </xdr:cxnSp>
    </xdr:grpSp>
    <xdr:clientData/>
  </xdr:twoCellAnchor>
  <xdr:twoCellAnchor>
    <xdr:from>
      <xdr:col>4</xdr:col>
      <xdr:colOff>38100</xdr:colOff>
      <xdr:row>42</xdr:row>
      <xdr:rowOff>88900</xdr:rowOff>
    </xdr:from>
    <xdr:to>
      <xdr:col>8</xdr:col>
      <xdr:colOff>825500</xdr:colOff>
      <xdr:row>47</xdr:row>
      <xdr:rowOff>12700</xdr:rowOff>
    </xdr:to>
    <xdr:grpSp>
      <xdr:nvGrpSpPr>
        <xdr:cNvPr id="19" name="Groupe 18">
          <a:extLst>
            <a:ext uri="{FF2B5EF4-FFF2-40B4-BE49-F238E27FC236}">
              <a16:creationId xmlns:a16="http://schemas.microsoft.com/office/drawing/2014/main" id="{00000000-0008-0000-0200-000013000000}"/>
            </a:ext>
          </a:extLst>
        </xdr:cNvPr>
        <xdr:cNvGrpSpPr/>
      </xdr:nvGrpSpPr>
      <xdr:grpSpPr>
        <a:xfrm>
          <a:off x="3530600" y="7327900"/>
          <a:ext cx="4152900" cy="685800"/>
          <a:chOff x="3530600" y="7327900"/>
          <a:chExt cx="3982400" cy="685800"/>
        </a:xfrm>
      </xdr:grpSpPr>
      <xdr:sp macro="" textlink="">
        <xdr:nvSpPr>
          <xdr:cNvPr id="15" name="Rectangle 14">
            <a:extLst>
              <a:ext uri="{FF2B5EF4-FFF2-40B4-BE49-F238E27FC236}">
                <a16:creationId xmlns:a16="http://schemas.microsoft.com/office/drawing/2014/main" id="{00000000-0008-0000-0200-00000F000000}"/>
              </a:ext>
            </a:extLst>
          </xdr:cNvPr>
          <xdr:cNvSpPr/>
        </xdr:nvSpPr>
        <xdr:spPr>
          <a:xfrm>
            <a:off x="6103300" y="7353300"/>
            <a:ext cx="1409700" cy="660400"/>
          </a:xfrm>
          <a:prstGeom prst="rect">
            <a:avLst/>
          </a:prstGeom>
          <a:solidFill>
            <a:srgbClr val="FFC000"/>
          </a:solidFill>
          <a:ln>
            <a:solidFill>
              <a:srgbClr val="FFC000"/>
            </a:solidFill>
          </a:ln>
        </xdr:spPr>
        <xdr:style>
          <a:lnRef idx="1">
            <a:schemeClr val="accent1"/>
          </a:lnRef>
          <a:fillRef idx="3">
            <a:schemeClr val="accent1"/>
          </a:fillRef>
          <a:effectRef idx="2">
            <a:schemeClr val="accent1"/>
          </a:effectRef>
          <a:fontRef idx="minor">
            <a:schemeClr val="lt1"/>
          </a:fontRef>
        </xdr:style>
        <xdr:txBody>
          <a:bodyPr rtlCol="0" anchor="ctr"/>
          <a:lstStyle/>
          <a:p>
            <a:pPr marL="0" indent="0" algn="l"/>
            <a:r>
              <a:rPr lang="fr-FR" sz="900" b="1">
                <a:solidFill>
                  <a:schemeClr val="tx1"/>
                </a:solidFill>
                <a:latin typeface="+mn-lt"/>
                <a:ea typeface="+mn-ea"/>
                <a:cs typeface="+mn-cs"/>
              </a:rPr>
              <a:t>Préciser , le cas échéant, d'où proviennent ces financements.</a:t>
            </a:r>
          </a:p>
        </xdr:txBody>
      </xdr:sp>
      <xdr:cxnSp macro="">
        <xdr:nvCxnSpPr>
          <xdr:cNvPr id="17" name="Connecteur droit avec flèche 16">
            <a:extLst>
              <a:ext uri="{FF2B5EF4-FFF2-40B4-BE49-F238E27FC236}">
                <a16:creationId xmlns:a16="http://schemas.microsoft.com/office/drawing/2014/main" id="{00000000-0008-0000-0200-000011000000}"/>
              </a:ext>
            </a:extLst>
          </xdr:cNvPr>
          <xdr:cNvCxnSpPr>
            <a:stCxn id="15" idx="1"/>
          </xdr:cNvCxnSpPr>
        </xdr:nvCxnSpPr>
        <xdr:spPr>
          <a:xfrm flipH="1" flipV="1">
            <a:off x="3530600" y="7327900"/>
            <a:ext cx="2572700" cy="355600"/>
          </a:xfrm>
          <a:prstGeom prst="straightConnector1">
            <a:avLst/>
          </a:prstGeom>
          <a:ln w="25400" cap="flat">
            <a:solidFill>
              <a:srgbClr val="FFC000"/>
            </a:solidFill>
            <a:bevel/>
            <a:tailEnd type="triangle"/>
          </a:ln>
          <a:effectLst/>
        </xdr:spPr>
        <xdr:style>
          <a:lnRef idx="2">
            <a:schemeClr val="dk1"/>
          </a:lnRef>
          <a:fillRef idx="0">
            <a:schemeClr val="dk1"/>
          </a:fillRef>
          <a:effectRef idx="1">
            <a:schemeClr val="dk1"/>
          </a:effectRef>
          <a:fontRef idx="minor">
            <a:schemeClr val="tx1"/>
          </a:fontRef>
        </xdr:style>
      </xdr:cxnSp>
    </xdr:grp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419100</xdr:colOff>
          <xdr:row>15</xdr:row>
          <xdr:rowOff>50800</xdr:rowOff>
        </xdr:from>
        <xdr:to>
          <xdr:col>6</xdr:col>
          <xdr:colOff>812800</xdr:colOff>
          <xdr:row>15</xdr:row>
          <xdr:rowOff>393700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300-00000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406400</xdr:colOff>
          <xdr:row>14</xdr:row>
          <xdr:rowOff>50800</xdr:rowOff>
        </xdr:from>
        <xdr:to>
          <xdr:col>6</xdr:col>
          <xdr:colOff>812800</xdr:colOff>
          <xdr:row>14</xdr:row>
          <xdr:rowOff>381000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300-00000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13</xdr:row>
          <xdr:rowOff>25400</xdr:rowOff>
        </xdr:from>
        <xdr:to>
          <xdr:col>6</xdr:col>
          <xdr:colOff>812800</xdr:colOff>
          <xdr:row>13</xdr:row>
          <xdr:rowOff>368300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300-00001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406400</xdr:colOff>
          <xdr:row>16</xdr:row>
          <xdr:rowOff>50800</xdr:rowOff>
        </xdr:from>
        <xdr:to>
          <xdr:col>6</xdr:col>
          <xdr:colOff>800100</xdr:colOff>
          <xdr:row>17</xdr:row>
          <xdr:rowOff>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300-00001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6</xdr:col>
      <xdr:colOff>139701</xdr:colOff>
      <xdr:row>1</xdr:row>
      <xdr:rowOff>50800</xdr:rowOff>
    </xdr:from>
    <xdr:to>
      <xdr:col>8</xdr:col>
      <xdr:colOff>373380</xdr:colOff>
      <xdr:row>3</xdr:row>
      <xdr:rowOff>119380</xdr:rowOff>
    </xdr:to>
    <xdr:grpSp>
      <xdr:nvGrpSpPr>
        <xdr:cNvPr id="29" name="Groupe 28">
          <a:extLst>
            <a:ext uri="{FF2B5EF4-FFF2-40B4-BE49-F238E27FC236}">
              <a16:creationId xmlns:a16="http://schemas.microsoft.com/office/drawing/2014/main" id="{00000000-0008-0000-0300-00001D000000}"/>
            </a:ext>
          </a:extLst>
        </xdr:cNvPr>
        <xdr:cNvGrpSpPr/>
      </xdr:nvGrpSpPr>
      <xdr:grpSpPr>
        <a:xfrm>
          <a:off x="5715001" y="330200"/>
          <a:ext cx="2799079" cy="487680"/>
          <a:chOff x="5578214" y="331067"/>
          <a:chExt cx="1770546" cy="489311"/>
        </a:xfrm>
      </xdr:grpSpPr>
      <xdr:sp macro="" textlink="">
        <xdr:nvSpPr>
          <xdr:cNvPr id="7" name="Rectangle 6">
            <a:extLst>
              <a:ext uri="{FF2B5EF4-FFF2-40B4-BE49-F238E27FC236}">
                <a16:creationId xmlns:a16="http://schemas.microsoft.com/office/drawing/2014/main" id="{00000000-0008-0000-0300-000007000000}"/>
              </a:ext>
            </a:extLst>
          </xdr:cNvPr>
          <xdr:cNvSpPr/>
        </xdr:nvSpPr>
        <xdr:spPr>
          <a:xfrm>
            <a:off x="6261640" y="331067"/>
            <a:ext cx="1087120" cy="489311"/>
          </a:xfrm>
          <a:prstGeom prst="rect">
            <a:avLst/>
          </a:prstGeom>
          <a:solidFill>
            <a:srgbClr val="FFC000"/>
          </a:solidFill>
          <a:ln>
            <a:solidFill>
              <a:srgbClr val="FFC000"/>
            </a:solidFill>
          </a:ln>
        </xdr:spPr>
        <xdr:style>
          <a:lnRef idx="1">
            <a:schemeClr val="accent1"/>
          </a:lnRef>
          <a:fillRef idx="3">
            <a:schemeClr val="accent1"/>
          </a:fillRef>
          <a:effectRef idx="2">
            <a:schemeClr val="accent1"/>
          </a:effectRef>
          <a:fontRef idx="minor">
            <a:schemeClr val="lt1"/>
          </a:fontRef>
        </xdr:style>
        <xdr:txBody>
          <a:bodyPr rtlCol="0" anchor="ctr"/>
          <a:lstStyle/>
          <a:p>
            <a:pPr marL="0" indent="0" algn="l"/>
            <a:r>
              <a:rPr lang="fr-FR" sz="900" b="1">
                <a:solidFill>
                  <a:schemeClr val="tx1"/>
                </a:solidFill>
                <a:latin typeface="+mn-lt"/>
                <a:ea typeface="+mn-ea"/>
                <a:cs typeface="+mn-cs"/>
              </a:rPr>
              <a:t>Le solde est réparti au pro-rata des contributions obtenues</a:t>
            </a:r>
          </a:p>
        </xdr:txBody>
      </xdr:sp>
      <xdr:cxnSp macro="">
        <xdr:nvCxnSpPr>
          <xdr:cNvPr id="4" name="Connecteur droit avec flèche 3">
            <a:extLst>
              <a:ext uri="{FF2B5EF4-FFF2-40B4-BE49-F238E27FC236}">
                <a16:creationId xmlns:a16="http://schemas.microsoft.com/office/drawing/2014/main" id="{00000000-0008-0000-0300-000004000000}"/>
              </a:ext>
            </a:extLst>
          </xdr:cNvPr>
          <xdr:cNvCxnSpPr/>
        </xdr:nvCxnSpPr>
        <xdr:spPr>
          <a:xfrm flipH="1">
            <a:off x="5578214" y="420264"/>
            <a:ext cx="690865" cy="165652"/>
          </a:xfrm>
          <a:prstGeom prst="straightConnector1">
            <a:avLst/>
          </a:prstGeom>
          <a:ln w="25400" cap="flat">
            <a:solidFill>
              <a:srgbClr val="FFC000"/>
            </a:solidFill>
            <a:bevel/>
            <a:tailEnd type="triangle"/>
          </a:ln>
          <a:effectLst/>
        </xdr:spPr>
        <xdr:style>
          <a:lnRef idx="2">
            <a:schemeClr val="dk1"/>
          </a:lnRef>
          <a:fillRef idx="0">
            <a:schemeClr val="dk1"/>
          </a:fillRef>
          <a:effectRef idx="1">
            <a:schemeClr val="dk1"/>
          </a:effectRef>
          <a:fontRef idx="minor">
            <a:schemeClr val="tx1"/>
          </a:fontRef>
        </xdr:style>
      </xdr:cxnSp>
    </xdr:grpSp>
    <xdr:clientData/>
  </xdr:twoCellAnchor>
  <xdr:twoCellAnchor>
    <xdr:from>
      <xdr:col>5</xdr:col>
      <xdr:colOff>711201</xdr:colOff>
      <xdr:row>4</xdr:row>
      <xdr:rowOff>121921</xdr:rowOff>
    </xdr:from>
    <xdr:to>
      <xdr:col>8</xdr:col>
      <xdr:colOff>431802</xdr:colOff>
      <xdr:row>9</xdr:row>
      <xdr:rowOff>685800</xdr:rowOff>
    </xdr:to>
    <xdr:grpSp>
      <xdr:nvGrpSpPr>
        <xdr:cNvPr id="30" name="Groupe 29">
          <a:extLst>
            <a:ext uri="{FF2B5EF4-FFF2-40B4-BE49-F238E27FC236}">
              <a16:creationId xmlns:a16="http://schemas.microsoft.com/office/drawing/2014/main" id="{00000000-0008-0000-0300-00001E000000}"/>
            </a:ext>
          </a:extLst>
        </xdr:cNvPr>
        <xdr:cNvGrpSpPr/>
      </xdr:nvGrpSpPr>
      <xdr:grpSpPr>
        <a:xfrm>
          <a:off x="5511801" y="998221"/>
          <a:ext cx="3060701" cy="1516379"/>
          <a:chOff x="5516880" y="1005841"/>
          <a:chExt cx="1995181" cy="1526742"/>
        </a:xfrm>
      </xdr:grpSpPr>
      <xdr:sp macro="" textlink="">
        <xdr:nvSpPr>
          <xdr:cNvPr id="10" name="Rectangle 9">
            <a:extLst>
              <a:ext uri="{FF2B5EF4-FFF2-40B4-BE49-F238E27FC236}">
                <a16:creationId xmlns:a16="http://schemas.microsoft.com/office/drawing/2014/main" id="{00000000-0008-0000-0300-00000A000000}"/>
              </a:ext>
            </a:extLst>
          </xdr:cNvPr>
          <xdr:cNvSpPr/>
        </xdr:nvSpPr>
        <xdr:spPr>
          <a:xfrm>
            <a:off x="6318451" y="1154919"/>
            <a:ext cx="1193610" cy="1377664"/>
          </a:xfrm>
          <a:prstGeom prst="rect">
            <a:avLst/>
          </a:prstGeom>
          <a:solidFill>
            <a:srgbClr val="FFC000"/>
          </a:solidFill>
          <a:ln>
            <a:solidFill>
              <a:srgbClr val="FFC000"/>
            </a:solidFill>
          </a:ln>
        </xdr:spPr>
        <xdr:style>
          <a:lnRef idx="1">
            <a:schemeClr val="accent1"/>
          </a:lnRef>
          <a:fillRef idx="3">
            <a:schemeClr val="accent1"/>
          </a:fillRef>
          <a:effectRef idx="2">
            <a:schemeClr val="accent1"/>
          </a:effectRef>
          <a:fontRef idx="minor">
            <a:schemeClr val="lt1"/>
          </a:fontRef>
        </xdr:style>
        <xdr:txBody>
          <a:bodyPr rtlCol="0" anchor="ctr"/>
          <a:lstStyle/>
          <a:p>
            <a:pPr marL="0" indent="0" algn="l"/>
            <a:r>
              <a:rPr lang="fr-FR" sz="900" b="1">
                <a:solidFill>
                  <a:schemeClr val="tx1"/>
                </a:solidFill>
                <a:latin typeface="+mn-lt"/>
                <a:ea typeface="+mn-ea"/>
                <a:cs typeface="+mn-cs"/>
              </a:rPr>
              <a:t>Le solde FGC doit être remboursé à la FGC ou, si le projet a une suite financée par la FGC, la portion du solde inférieure à 10% du budget</a:t>
            </a:r>
            <a:r>
              <a:rPr lang="fr-FR" sz="900" b="1" baseline="0">
                <a:solidFill>
                  <a:schemeClr val="tx1"/>
                </a:solidFill>
                <a:latin typeface="+mn-lt"/>
                <a:ea typeface="+mn-ea"/>
                <a:cs typeface="+mn-cs"/>
              </a:rPr>
              <a:t> annuel moyen du projet peut être retenue par l'OM comme avance sur le financement de la phase suivante. </a:t>
            </a:r>
            <a:endParaRPr lang="fr-FR" sz="900" b="1">
              <a:solidFill>
                <a:schemeClr val="tx1"/>
              </a:solidFill>
              <a:latin typeface="+mn-lt"/>
              <a:ea typeface="+mn-ea"/>
              <a:cs typeface="+mn-cs"/>
            </a:endParaRPr>
          </a:p>
        </xdr:txBody>
      </xdr:sp>
      <xdr:cxnSp macro="">
        <xdr:nvCxnSpPr>
          <xdr:cNvPr id="12" name="Connecteur droit avec flèche 11">
            <a:extLst>
              <a:ext uri="{FF2B5EF4-FFF2-40B4-BE49-F238E27FC236}">
                <a16:creationId xmlns:a16="http://schemas.microsoft.com/office/drawing/2014/main" id="{00000000-0008-0000-0300-00000C000000}"/>
              </a:ext>
            </a:extLst>
          </xdr:cNvPr>
          <xdr:cNvCxnSpPr/>
        </xdr:nvCxnSpPr>
        <xdr:spPr>
          <a:xfrm flipH="1" flipV="1">
            <a:off x="5516880" y="1005841"/>
            <a:ext cx="811317" cy="491012"/>
          </a:xfrm>
          <a:prstGeom prst="straightConnector1">
            <a:avLst/>
          </a:prstGeom>
          <a:ln w="25400" cap="flat">
            <a:solidFill>
              <a:srgbClr val="FFC000"/>
            </a:solidFill>
            <a:bevel/>
            <a:tailEnd type="triangle"/>
          </a:ln>
          <a:effectLst/>
        </xdr:spPr>
        <xdr:style>
          <a:lnRef idx="2">
            <a:schemeClr val="dk1"/>
          </a:lnRef>
          <a:fillRef idx="0">
            <a:schemeClr val="dk1"/>
          </a:fillRef>
          <a:effectRef idx="1">
            <a:schemeClr val="dk1"/>
          </a:effectRef>
          <a:fontRef idx="minor">
            <a:schemeClr val="tx1"/>
          </a:fontRef>
        </xdr:style>
      </xdr:cxnSp>
    </xdr:grpSp>
    <xdr:clientData/>
  </xdr:twoCellAnchor>
  <xdr:twoCellAnchor>
    <xdr:from>
      <xdr:col>3</xdr:col>
      <xdr:colOff>60960</xdr:colOff>
      <xdr:row>14</xdr:row>
      <xdr:rowOff>66038</xdr:rowOff>
    </xdr:from>
    <xdr:to>
      <xdr:col>8</xdr:col>
      <xdr:colOff>368300</xdr:colOff>
      <xdr:row>20</xdr:row>
      <xdr:rowOff>132078</xdr:rowOff>
    </xdr:to>
    <xdr:grpSp>
      <xdr:nvGrpSpPr>
        <xdr:cNvPr id="28" name="Groupe 27">
          <a:extLst>
            <a:ext uri="{FF2B5EF4-FFF2-40B4-BE49-F238E27FC236}">
              <a16:creationId xmlns:a16="http://schemas.microsoft.com/office/drawing/2014/main" id="{00000000-0008-0000-0300-00001C000000}"/>
            </a:ext>
          </a:extLst>
        </xdr:cNvPr>
        <xdr:cNvGrpSpPr/>
      </xdr:nvGrpSpPr>
      <xdr:grpSpPr>
        <a:xfrm>
          <a:off x="3172460" y="4269738"/>
          <a:ext cx="5336540" cy="1958340"/>
          <a:chOff x="3180080" y="4292291"/>
          <a:chExt cx="4302615" cy="1966269"/>
        </a:xfrm>
      </xdr:grpSpPr>
      <xdr:sp macro="" textlink="">
        <xdr:nvSpPr>
          <xdr:cNvPr id="13" name="Rectangle 12">
            <a:extLst>
              <a:ext uri="{FF2B5EF4-FFF2-40B4-BE49-F238E27FC236}">
                <a16:creationId xmlns:a16="http://schemas.microsoft.com/office/drawing/2014/main" id="{00000000-0008-0000-0300-00000D000000}"/>
              </a:ext>
            </a:extLst>
          </xdr:cNvPr>
          <xdr:cNvSpPr/>
        </xdr:nvSpPr>
        <xdr:spPr>
          <a:xfrm>
            <a:off x="6131397" y="4292291"/>
            <a:ext cx="1351298" cy="1381760"/>
          </a:xfrm>
          <a:prstGeom prst="rect">
            <a:avLst/>
          </a:prstGeom>
          <a:solidFill>
            <a:srgbClr val="FFC000"/>
          </a:solidFill>
          <a:ln>
            <a:solidFill>
              <a:srgbClr val="FFC000"/>
            </a:solidFill>
          </a:ln>
        </xdr:spPr>
        <xdr:style>
          <a:lnRef idx="1">
            <a:schemeClr val="accent1"/>
          </a:lnRef>
          <a:fillRef idx="3">
            <a:schemeClr val="accent1"/>
          </a:fillRef>
          <a:effectRef idx="2">
            <a:schemeClr val="accent1"/>
          </a:effectRef>
          <a:fontRef idx="minor">
            <a:schemeClr val="lt1"/>
          </a:fontRef>
        </xdr:style>
        <xdr:txBody>
          <a:bodyPr rtlCol="0" anchor="ctr"/>
          <a:lstStyle/>
          <a:p>
            <a:pPr marL="0" indent="0" algn="l"/>
            <a:r>
              <a:rPr lang="fr-FR" sz="900" b="1">
                <a:solidFill>
                  <a:schemeClr val="tx1"/>
                </a:solidFill>
                <a:latin typeface="+mn-lt"/>
                <a:ea typeface="+mn-ea"/>
                <a:cs typeface="+mn-cs"/>
              </a:rPr>
              <a:t>Aucun rapport final ne sera accepté sans ces deux signatures. Le nom et le statut doivent être précisés avec la signature. </a:t>
            </a:r>
          </a:p>
        </xdr:txBody>
      </xdr:sp>
      <xdr:cxnSp macro="">
        <xdr:nvCxnSpPr>
          <xdr:cNvPr id="15" name="Connecteur droit avec flèche 14">
            <a:extLst>
              <a:ext uri="{FF2B5EF4-FFF2-40B4-BE49-F238E27FC236}">
                <a16:creationId xmlns:a16="http://schemas.microsoft.com/office/drawing/2014/main" id="{00000000-0008-0000-0300-00000F000000}"/>
              </a:ext>
            </a:extLst>
          </xdr:cNvPr>
          <xdr:cNvCxnSpPr/>
        </xdr:nvCxnSpPr>
        <xdr:spPr>
          <a:xfrm flipH="1">
            <a:off x="3180080" y="5182342"/>
            <a:ext cx="2961248" cy="1076218"/>
          </a:xfrm>
          <a:prstGeom prst="straightConnector1">
            <a:avLst/>
          </a:prstGeom>
          <a:ln w="25400" cap="flat">
            <a:solidFill>
              <a:srgbClr val="FFC000"/>
            </a:solidFill>
            <a:bevel/>
            <a:tailEnd type="triangle"/>
          </a:ln>
          <a:effectLst/>
        </xdr:spPr>
        <xdr:style>
          <a:lnRef idx="2">
            <a:schemeClr val="dk1"/>
          </a:lnRef>
          <a:fillRef idx="0">
            <a:schemeClr val="dk1"/>
          </a:fillRef>
          <a:effectRef idx="1">
            <a:schemeClr val="dk1"/>
          </a:effectRef>
          <a:fontRef idx="minor">
            <a:schemeClr val="tx1"/>
          </a:fontRef>
        </xdr:style>
      </xdr:cxnSp>
    </xdr:grpSp>
    <xdr:clientData/>
  </xdr:twoCellAnchor>
  <xdr:twoCellAnchor>
    <xdr:from>
      <xdr:col>6</xdr:col>
      <xdr:colOff>30480</xdr:colOff>
      <xdr:row>15</xdr:row>
      <xdr:rowOff>584200</xdr:rowOff>
    </xdr:from>
    <xdr:to>
      <xdr:col>7</xdr:col>
      <xdr:colOff>254000</xdr:colOff>
      <xdr:row>21</xdr:row>
      <xdr:rowOff>0</xdr:rowOff>
    </xdr:to>
    <xdr:cxnSp macro="">
      <xdr:nvCxnSpPr>
        <xdr:cNvPr id="17" name="Connecteur droit avec flèche 16">
          <a:extLst>
            <a:ext uri="{FF2B5EF4-FFF2-40B4-BE49-F238E27FC236}">
              <a16:creationId xmlns:a16="http://schemas.microsoft.com/office/drawing/2014/main" id="{00000000-0008-0000-0300-000011000000}"/>
            </a:ext>
          </a:extLst>
        </xdr:cNvPr>
        <xdr:cNvCxnSpPr/>
      </xdr:nvCxnSpPr>
      <xdr:spPr>
        <a:xfrm flipH="1">
          <a:off x="5605780" y="5181600"/>
          <a:ext cx="1264920" cy="1066800"/>
        </a:xfrm>
        <a:prstGeom prst="straightConnector1">
          <a:avLst/>
        </a:prstGeom>
        <a:ln w="25400" cap="flat">
          <a:solidFill>
            <a:srgbClr val="FFC000"/>
          </a:solidFill>
          <a:bevel/>
          <a:tailEnd type="triangle"/>
        </a:ln>
        <a:effectLst/>
      </xdr:spPr>
      <xdr:style>
        <a:lnRef idx="2">
          <a:schemeClr val="dk1"/>
        </a:lnRef>
        <a:fillRef idx="0">
          <a:schemeClr val="dk1"/>
        </a:fillRef>
        <a:effectRef idx="1">
          <a:schemeClr val="dk1"/>
        </a:effectRef>
        <a:fontRef idx="minor">
          <a:schemeClr val="tx1"/>
        </a:fontRef>
      </xdr:style>
    </xdr:cxnSp>
    <xdr:clientData/>
  </xdr:twoCellAnchor>
  <xdr:twoCellAnchor>
    <xdr:from>
      <xdr:col>2</xdr:col>
      <xdr:colOff>10160</xdr:colOff>
      <xdr:row>4</xdr:row>
      <xdr:rowOff>81280</xdr:rowOff>
    </xdr:from>
    <xdr:to>
      <xdr:col>3</xdr:col>
      <xdr:colOff>284480</xdr:colOff>
      <xdr:row>7</xdr:row>
      <xdr:rowOff>89489</xdr:rowOff>
    </xdr:to>
    <xdr:cxnSp macro="">
      <xdr:nvCxnSpPr>
        <xdr:cNvPr id="20" name="Connecteur droit avec flèche 19">
          <a:extLst>
            <a:ext uri="{FF2B5EF4-FFF2-40B4-BE49-F238E27FC236}">
              <a16:creationId xmlns:a16="http://schemas.microsoft.com/office/drawing/2014/main" id="{00000000-0008-0000-0300-000014000000}"/>
            </a:ext>
          </a:extLst>
        </xdr:cNvPr>
        <xdr:cNvCxnSpPr>
          <a:stCxn id="18" idx="0"/>
        </xdr:cNvCxnSpPr>
      </xdr:nvCxnSpPr>
      <xdr:spPr>
        <a:xfrm flipH="1" flipV="1">
          <a:off x="2664460" y="957580"/>
          <a:ext cx="731520" cy="541609"/>
        </a:xfrm>
        <a:prstGeom prst="straightConnector1">
          <a:avLst/>
        </a:prstGeom>
        <a:ln w="25400" cap="flat">
          <a:solidFill>
            <a:srgbClr val="FFC000"/>
          </a:solidFill>
          <a:bevel/>
          <a:tailEnd type="triangle"/>
        </a:ln>
        <a:effectLst/>
      </xdr:spPr>
      <xdr:style>
        <a:lnRef idx="2">
          <a:schemeClr val="dk1"/>
        </a:lnRef>
        <a:fillRef idx="0">
          <a:schemeClr val="dk1"/>
        </a:fillRef>
        <a:effectRef idx="1">
          <a:schemeClr val="dk1"/>
        </a:effectRef>
        <a:fontRef idx="minor">
          <a:schemeClr val="tx1"/>
        </a:fontRef>
      </xdr:style>
    </xdr:cxnSp>
    <xdr:clientData/>
  </xdr:twoCellAnchor>
  <xdr:twoCellAnchor>
    <xdr:from>
      <xdr:col>2</xdr:col>
      <xdr:colOff>10160</xdr:colOff>
      <xdr:row>5</xdr:row>
      <xdr:rowOff>121921</xdr:rowOff>
    </xdr:from>
    <xdr:to>
      <xdr:col>3</xdr:col>
      <xdr:colOff>934720</xdr:colOff>
      <xdr:row>9</xdr:row>
      <xdr:rowOff>609600</xdr:rowOff>
    </xdr:to>
    <xdr:grpSp>
      <xdr:nvGrpSpPr>
        <xdr:cNvPr id="27" name="Groupe 26">
          <a:extLst>
            <a:ext uri="{FF2B5EF4-FFF2-40B4-BE49-F238E27FC236}">
              <a16:creationId xmlns:a16="http://schemas.microsoft.com/office/drawing/2014/main" id="{00000000-0008-0000-0300-00001B000000}"/>
            </a:ext>
          </a:extLst>
        </xdr:cNvPr>
        <xdr:cNvGrpSpPr/>
      </xdr:nvGrpSpPr>
      <xdr:grpSpPr>
        <a:xfrm>
          <a:off x="2664460" y="1176021"/>
          <a:ext cx="1381760" cy="1262379"/>
          <a:chOff x="2672080" y="1188721"/>
          <a:chExt cx="1381760" cy="1269999"/>
        </a:xfrm>
      </xdr:grpSpPr>
      <xdr:sp macro="" textlink="">
        <xdr:nvSpPr>
          <xdr:cNvPr id="18" name="Rectangle 17">
            <a:extLst>
              <a:ext uri="{FF2B5EF4-FFF2-40B4-BE49-F238E27FC236}">
                <a16:creationId xmlns:a16="http://schemas.microsoft.com/office/drawing/2014/main" id="{00000000-0008-0000-0300-000012000000}"/>
              </a:ext>
            </a:extLst>
          </xdr:cNvPr>
          <xdr:cNvSpPr/>
        </xdr:nvSpPr>
        <xdr:spPr>
          <a:xfrm flipH="1">
            <a:off x="2753360" y="1513840"/>
            <a:ext cx="1300480" cy="944880"/>
          </a:xfrm>
          <a:prstGeom prst="rect">
            <a:avLst/>
          </a:prstGeom>
          <a:solidFill>
            <a:srgbClr val="FFC000"/>
          </a:solidFill>
          <a:ln>
            <a:solidFill>
              <a:srgbClr val="FFC000"/>
            </a:solidFill>
          </a:ln>
        </xdr:spPr>
        <xdr:style>
          <a:lnRef idx="1">
            <a:schemeClr val="accent1"/>
          </a:lnRef>
          <a:fillRef idx="3">
            <a:schemeClr val="accent1"/>
          </a:fillRef>
          <a:effectRef idx="2">
            <a:schemeClr val="accent1"/>
          </a:effectRef>
          <a:fontRef idx="minor">
            <a:schemeClr val="lt1"/>
          </a:fontRef>
        </xdr:style>
        <xdr:txBody>
          <a:bodyPr rtlCol="0" anchor="ctr"/>
          <a:lstStyle/>
          <a:p>
            <a:pPr marL="0" indent="0" algn="l"/>
            <a:r>
              <a:rPr lang="fr-FR" sz="900" b="1">
                <a:solidFill>
                  <a:schemeClr val="tx1"/>
                </a:solidFill>
                <a:latin typeface="+mn-lt"/>
                <a:ea typeface="+mn-ea"/>
                <a:cs typeface="+mn-cs"/>
              </a:rPr>
              <a:t>Les chiffres des soldes sont repris automatiquement des soldes finaux des points 6 et 7 (onglet 3)</a:t>
            </a:r>
          </a:p>
        </xdr:txBody>
      </xdr:sp>
      <xdr:cxnSp macro="">
        <xdr:nvCxnSpPr>
          <xdr:cNvPr id="24" name="Connecteur droit avec flèche 23">
            <a:extLst>
              <a:ext uri="{FF2B5EF4-FFF2-40B4-BE49-F238E27FC236}">
                <a16:creationId xmlns:a16="http://schemas.microsoft.com/office/drawing/2014/main" id="{00000000-0008-0000-0300-000018000000}"/>
              </a:ext>
            </a:extLst>
          </xdr:cNvPr>
          <xdr:cNvCxnSpPr>
            <a:stCxn id="18" idx="0"/>
          </xdr:cNvCxnSpPr>
        </xdr:nvCxnSpPr>
        <xdr:spPr>
          <a:xfrm flipH="1" flipV="1">
            <a:off x="2672080" y="1188721"/>
            <a:ext cx="731520" cy="325119"/>
          </a:xfrm>
          <a:prstGeom prst="straightConnector1">
            <a:avLst/>
          </a:prstGeom>
          <a:ln w="25400" cap="flat">
            <a:solidFill>
              <a:srgbClr val="FFC000"/>
            </a:solidFill>
            <a:bevel/>
            <a:tailEnd type="triangle"/>
          </a:ln>
          <a:effectLst/>
        </xdr:spPr>
        <xdr:style>
          <a:lnRef idx="2">
            <a:schemeClr val="dk1"/>
          </a:lnRef>
          <a:fillRef idx="0">
            <a:schemeClr val="dk1"/>
          </a:fillRef>
          <a:effectRef idx="1">
            <a:schemeClr val="dk1"/>
          </a:effectRef>
          <a:fontRef idx="minor">
            <a:schemeClr val="tx1"/>
          </a:fontRef>
        </xdr:style>
      </xdr:cxnSp>
    </xdr:grpSp>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ln w="12700" cap="flat">
          <a:bevel/>
        </a:ln>
        <a:effectLst/>
      </a:spPr>
      <a:bodyPr/>
      <a:lstStyle/>
      <a:style>
        <a:lnRef idx="2">
          <a:schemeClr val="dk1"/>
        </a:lnRef>
        <a:fillRef idx="0">
          <a:schemeClr val="dk1"/>
        </a:fillRef>
        <a:effectRef idx="1">
          <a:schemeClr val="dk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4.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H60"/>
  <sheetViews>
    <sheetView showGridLines="0" tabSelected="1" zoomScaleNormal="100" zoomScaleSheetLayoutView="100" zoomScalePageLayoutView="125" workbookViewId="0">
      <selection activeCell="A2" sqref="A2"/>
    </sheetView>
  </sheetViews>
  <sheetFormatPr baseColWidth="10" defaultColWidth="10.83203125" defaultRowHeight="12" x14ac:dyDescent="0.2"/>
  <cols>
    <col min="1" max="1" width="24" style="16" customWidth="1"/>
    <col min="2" max="2" width="10.6640625" style="16" customWidth="1"/>
    <col min="3" max="3" width="8.5" style="16" customWidth="1"/>
    <col min="4" max="4" width="10.6640625" style="16" customWidth="1"/>
    <col min="5" max="5" width="13.1640625" style="87" customWidth="1"/>
    <col min="6" max="6" width="9" style="16" customWidth="1"/>
    <col min="7" max="7" width="9.83203125" style="16" customWidth="1"/>
    <col min="8" max="8" width="11.33203125" style="16" customWidth="1"/>
    <col min="9" max="16384" width="10.83203125" style="16"/>
  </cols>
  <sheetData>
    <row r="1" spans="1:7" s="5" customFormat="1" ht="21" customHeight="1" x14ac:dyDescent="0.2">
      <c r="A1" s="449" t="s">
        <v>85</v>
      </c>
      <c r="B1" s="450"/>
      <c r="C1" s="450"/>
      <c r="D1" s="450"/>
      <c r="E1" s="450"/>
      <c r="F1" s="450"/>
      <c r="G1" s="450"/>
    </row>
    <row r="2" spans="1:7" s="7" customFormat="1" ht="15" customHeight="1" x14ac:dyDescent="0.2">
      <c r="A2" s="6" t="s">
        <v>26</v>
      </c>
      <c r="B2" s="472" t="s">
        <v>156</v>
      </c>
      <c r="C2" s="473"/>
      <c r="D2" s="474"/>
      <c r="E2" s="466" t="s">
        <v>20</v>
      </c>
      <c r="F2" s="467"/>
      <c r="G2" s="1" t="s">
        <v>159</v>
      </c>
    </row>
    <row r="3" spans="1:7" s="7" customFormat="1" ht="15" customHeight="1" x14ac:dyDescent="0.2">
      <c r="A3" s="8" t="s">
        <v>8</v>
      </c>
      <c r="B3" s="410" t="s">
        <v>157</v>
      </c>
      <c r="C3" s="411"/>
      <c r="D3" s="412"/>
      <c r="E3" s="468" t="s">
        <v>21</v>
      </c>
      <c r="F3" s="468"/>
      <c r="G3" s="9" t="s">
        <v>160</v>
      </c>
    </row>
    <row r="4" spans="1:7" s="7" customFormat="1" ht="15" customHeight="1" x14ac:dyDescent="0.2">
      <c r="A4" s="10" t="s">
        <v>19</v>
      </c>
      <c r="B4" s="426" t="s">
        <v>158</v>
      </c>
      <c r="C4" s="427"/>
      <c r="D4" s="428"/>
      <c r="E4" s="469" t="s">
        <v>22</v>
      </c>
      <c r="F4" s="469"/>
      <c r="G4" s="11" t="s">
        <v>161</v>
      </c>
    </row>
    <row r="5" spans="1:7" s="7" customFormat="1" ht="21" customHeight="1" x14ac:dyDescent="0.2">
      <c r="A5" s="470" t="s">
        <v>86</v>
      </c>
      <c r="B5" s="471"/>
      <c r="C5" s="471"/>
      <c r="D5" s="471"/>
      <c r="E5" s="471"/>
      <c r="F5" s="471"/>
      <c r="G5" s="471"/>
    </row>
    <row r="6" spans="1:7" s="13" customFormat="1" x14ac:dyDescent="0.2">
      <c r="A6" s="407" t="s">
        <v>87</v>
      </c>
      <c r="B6" s="408"/>
      <c r="C6" s="408"/>
      <c r="D6" s="408"/>
      <c r="E6" s="408"/>
      <c r="F6" s="409"/>
      <c r="G6" s="12"/>
    </row>
    <row r="7" spans="1:7" ht="13" x14ac:dyDescent="0.2">
      <c r="A7" s="424" t="s">
        <v>2</v>
      </c>
      <c r="B7" s="425"/>
      <c r="C7" s="14" t="s">
        <v>3</v>
      </c>
      <c r="D7" s="15" t="s">
        <v>162</v>
      </c>
      <c r="E7" s="14" t="s">
        <v>10</v>
      </c>
      <c r="F7" s="418" t="s">
        <v>164</v>
      </c>
      <c r="G7" s="419"/>
    </row>
    <row r="8" spans="1:7" ht="10" customHeight="1" x14ac:dyDescent="0.2">
      <c r="A8" s="413" t="s">
        <v>79</v>
      </c>
      <c r="B8" s="414"/>
      <c r="C8" s="17" t="s">
        <v>3</v>
      </c>
      <c r="D8" s="18" t="s">
        <v>163</v>
      </c>
      <c r="E8" s="17" t="s">
        <v>11</v>
      </c>
      <c r="F8" s="420" t="s">
        <v>165</v>
      </c>
      <c r="G8" s="421"/>
    </row>
    <row r="9" spans="1:7" ht="26" customHeight="1" x14ac:dyDescent="0.2">
      <c r="A9" s="415" t="s">
        <v>125</v>
      </c>
      <c r="B9" s="414"/>
      <c r="C9" s="19" t="s">
        <v>3</v>
      </c>
      <c r="D9" s="20" t="s">
        <v>161</v>
      </c>
      <c r="E9" s="19" t="s">
        <v>10</v>
      </c>
      <c r="F9" s="420" t="s">
        <v>161</v>
      </c>
      <c r="G9" s="421"/>
    </row>
    <row r="10" spans="1:7" ht="10" customHeight="1" x14ac:dyDescent="0.2">
      <c r="A10" s="373"/>
      <c r="B10" s="374"/>
      <c r="C10" s="21"/>
      <c r="D10" s="21"/>
      <c r="E10" s="21"/>
      <c r="F10" s="21"/>
      <c r="G10" s="22"/>
    </row>
    <row r="11" spans="1:7" ht="10" customHeight="1" x14ac:dyDescent="0.2">
      <c r="A11" s="413" t="s">
        <v>4</v>
      </c>
      <c r="B11" s="414"/>
      <c r="C11" s="17" t="s">
        <v>3</v>
      </c>
      <c r="D11" s="18" t="s">
        <v>162</v>
      </c>
      <c r="E11" s="17" t="s">
        <v>10</v>
      </c>
      <c r="F11" s="420" t="s">
        <v>166</v>
      </c>
      <c r="G11" s="421"/>
    </row>
    <row r="12" spans="1:7" ht="26" customHeight="1" x14ac:dyDescent="0.2">
      <c r="A12" s="416" t="s">
        <v>77</v>
      </c>
      <c r="B12" s="417"/>
      <c r="C12" s="23" t="s">
        <v>3</v>
      </c>
      <c r="D12" s="24" t="s">
        <v>161</v>
      </c>
      <c r="E12" s="23" t="s">
        <v>11</v>
      </c>
      <c r="F12" s="422" t="s">
        <v>161</v>
      </c>
      <c r="G12" s="423"/>
    </row>
    <row r="13" spans="1:7" ht="11.25" customHeight="1" x14ac:dyDescent="0.2">
      <c r="A13" s="25"/>
      <c r="B13" s="26"/>
      <c r="C13" s="26"/>
      <c r="D13" s="27"/>
      <c r="E13" s="28"/>
      <c r="F13" s="29"/>
      <c r="G13" s="30"/>
    </row>
    <row r="14" spans="1:7" s="13" customFormat="1" ht="15" customHeight="1" x14ac:dyDescent="0.2">
      <c r="A14" s="407" t="s">
        <v>126</v>
      </c>
      <c r="B14" s="408"/>
      <c r="C14" s="408"/>
      <c r="D14" s="408"/>
      <c r="E14" s="408"/>
      <c r="F14" s="409"/>
      <c r="G14" s="12"/>
    </row>
    <row r="15" spans="1:7" ht="27" customHeight="1" x14ac:dyDescent="0.2">
      <c r="A15" s="31" t="s">
        <v>59</v>
      </c>
      <c r="B15" s="32"/>
      <c r="C15" s="33"/>
      <c r="D15" s="402" t="s">
        <v>149</v>
      </c>
      <c r="E15" s="403"/>
      <c r="F15" s="403"/>
      <c r="G15" s="404"/>
    </row>
    <row r="16" spans="1:7" ht="12" customHeight="1" x14ac:dyDescent="0.2">
      <c r="A16" s="31"/>
      <c r="B16" s="34" t="s">
        <v>0</v>
      </c>
      <c r="C16" s="35" t="s">
        <v>14</v>
      </c>
      <c r="D16" s="405"/>
      <c r="E16" s="406"/>
      <c r="F16" s="34" t="s">
        <v>0</v>
      </c>
      <c r="G16" s="34" t="s">
        <v>14</v>
      </c>
    </row>
    <row r="17" spans="1:8" ht="15" customHeight="1" x14ac:dyDescent="0.2">
      <c r="A17" s="36" t="s">
        <v>53</v>
      </c>
      <c r="B17" s="377">
        <v>192481</v>
      </c>
      <c r="C17" s="37">
        <f>IFERROR(B$17/$B$23,0)</f>
        <v>0.84915340974262599</v>
      </c>
      <c r="D17" s="36" t="s">
        <v>58</v>
      </c>
      <c r="E17" s="38"/>
      <c r="F17" s="382">
        <f>F28+C40+'3.financier final'!G40</f>
        <v>191291.19047619047</v>
      </c>
      <c r="G17" s="39">
        <f>IFERROR(F17/F23,0)</f>
        <v>0.848475710185013</v>
      </c>
      <c r="H17" s="350"/>
    </row>
    <row r="18" spans="1:8" ht="11" customHeight="1" x14ac:dyDescent="0.2">
      <c r="A18" s="40" t="s">
        <v>88</v>
      </c>
      <c r="B18" s="378">
        <v>18000</v>
      </c>
      <c r="C18" s="41">
        <f>IFERROR(B18/B23,0)</f>
        <v>7.9409195584848727E-2</v>
      </c>
      <c r="D18" s="40" t="s">
        <v>89</v>
      </c>
      <c r="E18" s="40"/>
      <c r="F18" s="383">
        <f>F47</f>
        <v>18000</v>
      </c>
      <c r="G18" s="42">
        <f>IFERROR(F18/F23,0)</f>
        <v>7.9839342027782353E-2</v>
      </c>
    </row>
    <row r="19" spans="1:8" ht="11" customHeight="1" x14ac:dyDescent="0.2">
      <c r="A19" s="40" t="s">
        <v>54</v>
      </c>
      <c r="B19" s="378">
        <v>3693</v>
      </c>
      <c r="C19" s="41">
        <f>IFERROR(B19/B23,0)</f>
        <v>1.6292119960824795E-2</v>
      </c>
      <c r="D19" s="40" t="s">
        <v>54</v>
      </c>
      <c r="E19" s="40"/>
      <c r="F19" s="383">
        <f>F53</f>
        <v>3700</v>
      </c>
      <c r="G19" s="42">
        <f>IFERROR(F19/F23,0)</f>
        <v>1.6411420305710817E-2</v>
      </c>
    </row>
    <row r="20" spans="1:8" ht="11" customHeight="1" x14ac:dyDescent="0.2">
      <c r="A20" s="43" t="s">
        <v>76</v>
      </c>
      <c r="B20" s="379">
        <v>12500</v>
      </c>
      <c r="C20" s="41">
        <f>IFERROR(B20/B23,0)</f>
        <v>5.5145274711700505E-2</v>
      </c>
      <c r="D20" s="400" t="s">
        <v>76</v>
      </c>
      <c r="E20" s="401"/>
      <c r="F20" s="384">
        <f>'3.financier final'!G42</f>
        <v>12461.569314044167</v>
      </c>
      <c r="G20" s="44">
        <f>IFERROR(F20/F23,0)</f>
        <v>5.5273527481493855E-2</v>
      </c>
    </row>
    <row r="21" spans="1:8" ht="11" customHeight="1" x14ac:dyDescent="0.2">
      <c r="A21" s="40" t="s">
        <v>150</v>
      </c>
      <c r="B21" s="378"/>
      <c r="C21" s="41">
        <f>IFERROR(B21/B23,0)</f>
        <v>0</v>
      </c>
      <c r="D21" s="400" t="s">
        <v>150</v>
      </c>
      <c r="E21" s="401"/>
      <c r="F21" s="383">
        <f>'3.financier final'!G43</f>
        <v>0</v>
      </c>
      <c r="G21" s="42">
        <f>IFERROR(F21/F23,0)</f>
        <v>0</v>
      </c>
    </row>
    <row r="22" spans="1:8" ht="15" customHeight="1" thickBot="1" x14ac:dyDescent="0.25">
      <c r="A22" s="45" t="s">
        <v>90</v>
      </c>
      <c r="B22" s="380">
        <f>SUM(B18:B21)</f>
        <v>34193</v>
      </c>
      <c r="C22" s="46">
        <f>IFERROR(B22/B23,0)</f>
        <v>0.15084659025737401</v>
      </c>
      <c r="D22" s="47" t="s">
        <v>91</v>
      </c>
      <c r="E22" s="40"/>
      <c r="F22" s="380">
        <f>SUM(F18:F21)</f>
        <v>34161.569314044165</v>
      </c>
      <c r="G22" s="48">
        <f>IFERROR(F22/F23,0)</f>
        <v>0.151524289814987</v>
      </c>
    </row>
    <row r="23" spans="1:8" ht="16" customHeight="1" thickTop="1" x14ac:dyDescent="0.2">
      <c r="A23" s="345" t="s">
        <v>60</v>
      </c>
      <c r="B23" s="381">
        <f>B17+B22</f>
        <v>226674</v>
      </c>
      <c r="C23" s="346">
        <f>IFERROR(B23/B23,0)</f>
        <v>1</v>
      </c>
      <c r="D23" s="345" t="s">
        <v>61</v>
      </c>
      <c r="E23" s="347"/>
      <c r="F23" s="381">
        <f>F17+F22</f>
        <v>225452.75979023465</v>
      </c>
      <c r="G23" s="355">
        <f>IFERROR(F23/F23,0)</f>
        <v>1</v>
      </c>
    </row>
    <row r="24" spans="1:8" s="348" customFormat="1" ht="22" customHeight="1" x14ac:dyDescent="0.2">
      <c r="A24" s="455" t="s">
        <v>62</v>
      </c>
      <c r="B24" s="456"/>
      <c r="C24" s="349">
        <v>0.12</v>
      </c>
      <c r="D24" s="457" t="s">
        <v>63</v>
      </c>
      <c r="E24" s="458"/>
      <c r="F24" s="459"/>
      <c r="G24" s="3">
        <f>$G$22</f>
        <v>0.151524289814987</v>
      </c>
    </row>
    <row r="25" spans="1:8" ht="9" customHeight="1" x14ac:dyDescent="0.2">
      <c r="A25" s="85"/>
      <c r="B25" s="49"/>
      <c r="C25" s="49"/>
      <c r="D25" s="49"/>
      <c r="E25" s="49"/>
      <c r="F25" s="49"/>
      <c r="G25" s="49"/>
    </row>
    <row r="26" spans="1:8" s="13" customFormat="1" ht="15" customHeight="1" x14ac:dyDescent="0.2">
      <c r="A26" s="407" t="s">
        <v>92</v>
      </c>
      <c r="B26" s="408"/>
      <c r="C26" s="408"/>
      <c r="D26" s="408"/>
      <c r="E26" s="408"/>
      <c r="F26" s="409"/>
      <c r="G26" s="12"/>
    </row>
    <row r="27" spans="1:8" ht="15" customHeight="1" x14ac:dyDescent="0.2">
      <c r="A27" s="52"/>
      <c r="B27" s="75"/>
      <c r="C27" s="75"/>
      <c r="D27" s="367" t="s">
        <v>47</v>
      </c>
      <c r="E27" s="368"/>
      <c r="F27" s="460" t="s">
        <v>57</v>
      </c>
      <c r="G27" s="461"/>
    </row>
    <row r="28" spans="1:8" ht="15" customHeight="1" x14ac:dyDescent="0.2">
      <c r="A28" s="53" t="s">
        <v>112</v>
      </c>
      <c r="B28" s="54"/>
      <c r="C28" s="54"/>
      <c r="D28" s="385">
        <v>3200</v>
      </c>
      <c r="E28" s="54"/>
      <c r="F28" s="462">
        <f>D28</f>
        <v>3200</v>
      </c>
      <c r="G28" s="463"/>
    </row>
    <row r="29" spans="1:8" ht="9" customHeight="1" x14ac:dyDescent="0.2">
      <c r="A29" s="364"/>
      <c r="B29" s="365"/>
      <c r="C29" s="365"/>
      <c r="D29" s="365"/>
      <c r="E29" s="365"/>
      <c r="F29" s="365"/>
      <c r="G29" s="55"/>
    </row>
    <row r="30" spans="1:8" ht="15" customHeight="1" x14ac:dyDescent="0.2">
      <c r="A30" s="364" t="s">
        <v>12</v>
      </c>
      <c r="B30" s="365"/>
      <c r="C30" s="365"/>
      <c r="D30" s="365"/>
      <c r="E30" s="365"/>
      <c r="F30" s="365"/>
      <c r="G30" s="55"/>
    </row>
    <row r="31" spans="1:8" ht="26" x14ac:dyDescent="0.2">
      <c r="A31" s="56" t="s">
        <v>46</v>
      </c>
      <c r="B31" s="57" t="s">
        <v>5</v>
      </c>
      <c r="C31" s="57" t="s">
        <v>6</v>
      </c>
      <c r="D31" s="57" t="s">
        <v>127</v>
      </c>
      <c r="E31" s="58"/>
      <c r="F31" s="464"/>
      <c r="G31" s="465"/>
    </row>
    <row r="32" spans="1:8" ht="11" customHeight="1" x14ac:dyDescent="0.2">
      <c r="A32" s="59" t="s">
        <v>167</v>
      </c>
      <c r="B32" s="60" t="s">
        <v>168</v>
      </c>
      <c r="C32" s="387">
        <v>30000</v>
      </c>
      <c r="D32" s="387">
        <v>29550</v>
      </c>
      <c r="E32" s="58"/>
      <c r="F32" s="451"/>
      <c r="G32" s="452"/>
    </row>
    <row r="33" spans="1:7" ht="11" customHeight="1" x14ac:dyDescent="0.2">
      <c r="A33" s="61" t="s">
        <v>169</v>
      </c>
      <c r="B33" s="62" t="s">
        <v>170</v>
      </c>
      <c r="C33" s="387">
        <v>20000</v>
      </c>
      <c r="D33" s="388">
        <v>20000</v>
      </c>
      <c r="E33" s="58"/>
      <c r="F33" s="453"/>
      <c r="G33" s="452"/>
    </row>
    <row r="34" spans="1:7" ht="11" customHeight="1" x14ac:dyDescent="0.2">
      <c r="A34" s="63" t="s">
        <v>171</v>
      </c>
      <c r="B34" s="64" t="s">
        <v>172</v>
      </c>
      <c r="C34" s="387">
        <v>32000</v>
      </c>
      <c r="D34" s="388">
        <v>31520</v>
      </c>
      <c r="E34" s="58"/>
      <c r="F34" s="393"/>
      <c r="G34" s="392"/>
    </row>
    <row r="35" spans="1:7" ht="11" customHeight="1" x14ac:dyDescent="0.2">
      <c r="A35" s="63" t="s">
        <v>173</v>
      </c>
      <c r="B35" s="64" t="s">
        <v>174</v>
      </c>
      <c r="C35" s="387">
        <v>10000</v>
      </c>
      <c r="D35" s="388">
        <v>10000</v>
      </c>
      <c r="E35" s="58"/>
      <c r="F35" s="393"/>
      <c r="G35" s="392"/>
    </row>
    <row r="36" spans="1:7" ht="11" customHeight="1" x14ac:dyDescent="0.2">
      <c r="A36" s="63" t="s">
        <v>175</v>
      </c>
      <c r="B36" s="64" t="s">
        <v>176</v>
      </c>
      <c r="C36" s="387">
        <v>30000</v>
      </c>
      <c r="D36" s="388">
        <v>29550</v>
      </c>
      <c r="E36" s="58"/>
      <c r="F36" s="393"/>
      <c r="G36" s="392"/>
    </row>
    <row r="37" spans="1:7" ht="11" customHeight="1" x14ac:dyDescent="0.2">
      <c r="A37" s="63" t="s">
        <v>178</v>
      </c>
      <c r="B37" s="64" t="s">
        <v>177</v>
      </c>
      <c r="C37" s="387">
        <v>21600</v>
      </c>
      <c r="D37" s="388">
        <v>21276</v>
      </c>
      <c r="E37" s="58"/>
      <c r="F37" s="393"/>
      <c r="G37" s="392"/>
    </row>
    <row r="38" spans="1:7" ht="11" customHeight="1" x14ac:dyDescent="0.2">
      <c r="A38" s="63" t="s">
        <v>179</v>
      </c>
      <c r="B38" s="64" t="s">
        <v>180</v>
      </c>
      <c r="C38" s="387">
        <v>28500</v>
      </c>
      <c r="D38" s="388">
        <v>28500</v>
      </c>
      <c r="E38" s="58"/>
      <c r="F38" s="393"/>
      <c r="G38" s="392"/>
    </row>
    <row r="39" spans="1:7" ht="11" customHeight="1" x14ac:dyDescent="0.2">
      <c r="A39" s="63" t="s">
        <v>181</v>
      </c>
      <c r="B39" s="64" t="s">
        <v>174</v>
      </c>
      <c r="C39" s="388">
        <v>14515</v>
      </c>
      <c r="D39" s="388">
        <v>14515</v>
      </c>
      <c r="E39" s="58"/>
      <c r="F39" s="362"/>
      <c r="G39" s="361"/>
    </row>
    <row r="40" spans="1:7" ht="14" customHeight="1" x14ac:dyDescent="0.2">
      <c r="A40" s="441" t="s">
        <v>80</v>
      </c>
      <c r="B40" s="442"/>
      <c r="C40" s="389">
        <f>SUM(C32:C39)</f>
        <v>186615</v>
      </c>
      <c r="D40" s="389">
        <f>SUM(D32:D39)</f>
        <v>184911</v>
      </c>
      <c r="E40" s="65" t="s">
        <v>13</v>
      </c>
      <c r="F40" s="436">
        <f>$D40</f>
        <v>184911</v>
      </c>
      <c r="G40" s="454"/>
    </row>
    <row r="41" spans="1:7" x14ac:dyDescent="0.2">
      <c r="A41" s="66"/>
      <c r="B41" s="67"/>
      <c r="C41" s="366"/>
      <c r="D41" s="366"/>
      <c r="E41" s="58"/>
      <c r="F41" s="366"/>
      <c r="G41" s="363"/>
    </row>
    <row r="42" spans="1:7" ht="15" customHeight="1" x14ac:dyDescent="0.2">
      <c r="A42" s="430" t="s">
        <v>43</v>
      </c>
      <c r="B42" s="431"/>
      <c r="C42" s="431"/>
      <c r="D42" s="431"/>
      <c r="E42" s="431"/>
      <c r="F42" s="366"/>
      <c r="G42" s="363"/>
    </row>
    <row r="43" spans="1:7" ht="15" customHeight="1" x14ac:dyDescent="0.2">
      <c r="A43" s="68" t="s">
        <v>46</v>
      </c>
      <c r="B43" s="57" t="s">
        <v>7</v>
      </c>
      <c r="C43" s="69"/>
      <c r="D43" s="57" t="s">
        <v>47</v>
      </c>
      <c r="E43" s="365"/>
      <c r="F43" s="438"/>
      <c r="G43" s="433"/>
    </row>
    <row r="44" spans="1:7" ht="24" customHeight="1" x14ac:dyDescent="0.2">
      <c r="A44" s="70" t="s">
        <v>182</v>
      </c>
      <c r="B44" s="62" t="s">
        <v>183</v>
      </c>
      <c r="C44" s="71"/>
      <c r="D44" s="387">
        <v>6000</v>
      </c>
      <c r="E44" s="58"/>
      <c r="F44" s="438"/>
      <c r="G44" s="433"/>
    </row>
    <row r="45" spans="1:7" ht="25" customHeight="1" x14ac:dyDescent="0.2">
      <c r="A45" s="72" t="s">
        <v>184</v>
      </c>
      <c r="B45" s="62" t="s">
        <v>183</v>
      </c>
      <c r="C45" s="71"/>
      <c r="D45" s="388">
        <v>6000</v>
      </c>
      <c r="E45" s="58"/>
      <c r="F45" s="366"/>
      <c r="G45" s="363"/>
    </row>
    <row r="46" spans="1:7" ht="23" customHeight="1" x14ac:dyDescent="0.2">
      <c r="A46" s="369" t="s">
        <v>185</v>
      </c>
      <c r="B46" s="62" t="s">
        <v>183</v>
      </c>
      <c r="C46" s="71"/>
      <c r="D46" s="390">
        <v>6000</v>
      </c>
      <c r="E46" s="58"/>
      <c r="F46" s="432"/>
      <c r="G46" s="433"/>
    </row>
    <row r="47" spans="1:7" ht="13" x14ac:dyDescent="0.2">
      <c r="A47" s="441" t="s">
        <v>81</v>
      </c>
      <c r="B47" s="442"/>
      <c r="C47" s="73"/>
      <c r="D47" s="389">
        <f>SUM(D44:D46)</f>
        <v>18000</v>
      </c>
      <c r="E47" s="65" t="s">
        <v>13</v>
      </c>
      <c r="F47" s="436">
        <f>D47</f>
        <v>18000</v>
      </c>
      <c r="G47" s="437"/>
    </row>
    <row r="48" spans="1:7" ht="11" customHeight="1" x14ac:dyDescent="0.2">
      <c r="A48" s="74"/>
      <c r="B48" s="75"/>
      <c r="C48" s="75"/>
      <c r="D48" s="75"/>
      <c r="E48" s="75"/>
      <c r="F48" s="75"/>
      <c r="G48" s="76"/>
    </row>
    <row r="49" spans="1:7" ht="13" x14ac:dyDescent="0.2">
      <c r="A49" s="364" t="s">
        <v>155</v>
      </c>
      <c r="B49" s="365"/>
      <c r="C49" s="365"/>
      <c r="D49" s="57" t="s">
        <v>47</v>
      </c>
      <c r="E49" s="365"/>
      <c r="F49" s="432"/>
      <c r="G49" s="433"/>
    </row>
    <row r="50" spans="1:7" ht="11" customHeight="1" x14ac:dyDescent="0.2">
      <c r="A50" s="77" t="s">
        <v>44</v>
      </c>
      <c r="B50" s="78"/>
      <c r="C50" s="79"/>
      <c r="D50" s="391">
        <v>2500</v>
      </c>
      <c r="E50" s="58"/>
      <c r="F50" s="432"/>
      <c r="G50" s="433"/>
    </row>
    <row r="51" spans="1:7" ht="11" customHeight="1" x14ac:dyDescent="0.2">
      <c r="A51" s="80" t="s">
        <v>45</v>
      </c>
      <c r="B51" s="78"/>
      <c r="C51" s="81"/>
      <c r="D51" s="388">
        <v>0</v>
      </c>
      <c r="E51" s="58"/>
      <c r="F51" s="432"/>
      <c r="G51" s="433"/>
    </row>
    <row r="52" spans="1:7" ht="11" customHeight="1" x14ac:dyDescent="0.2">
      <c r="A52" s="80" t="s">
        <v>78</v>
      </c>
      <c r="B52" s="78"/>
      <c r="C52" s="81"/>
      <c r="D52" s="388">
        <v>1200</v>
      </c>
      <c r="E52" s="58"/>
      <c r="F52" s="366"/>
      <c r="G52" s="363"/>
    </row>
    <row r="53" spans="1:7" ht="14" customHeight="1" x14ac:dyDescent="0.2">
      <c r="A53" s="443" t="s">
        <v>82</v>
      </c>
      <c r="B53" s="444"/>
      <c r="C53" s="82"/>
      <c r="D53" s="389">
        <f>SUM(D50:D52)</f>
        <v>3700</v>
      </c>
      <c r="E53" s="65" t="s">
        <v>13</v>
      </c>
      <c r="F53" s="434">
        <f>D53</f>
        <v>3700</v>
      </c>
      <c r="G53" s="435"/>
    </row>
    <row r="54" spans="1:7" ht="14" customHeight="1" x14ac:dyDescent="0.2">
      <c r="A54" s="356"/>
      <c r="B54" s="447" t="s">
        <v>147</v>
      </c>
      <c r="C54" s="448"/>
      <c r="D54" s="448"/>
      <c r="E54" s="357"/>
      <c r="F54" s="358"/>
      <c r="G54" s="386">
        <f>F28+C40+F47+F53</f>
        <v>211515</v>
      </c>
    </row>
    <row r="55" spans="1:7" ht="14" customHeight="1" thickBot="1" x14ac:dyDescent="0.25">
      <c r="A55" s="445" t="s">
        <v>146</v>
      </c>
      <c r="B55" s="446"/>
      <c r="C55" s="446"/>
      <c r="D55" s="446"/>
      <c r="E55" s="83"/>
      <c r="F55" s="439">
        <f>SUM(F28+F40+F47+F53)</f>
        <v>209811</v>
      </c>
      <c r="G55" s="440"/>
    </row>
    <row r="56" spans="1:7" ht="13" thickTop="1" x14ac:dyDescent="0.2">
      <c r="A56" s="84"/>
      <c r="B56" s="359"/>
      <c r="C56" s="359"/>
      <c r="D56" s="359"/>
      <c r="E56" s="65"/>
      <c r="F56" s="86"/>
      <c r="G56" s="360"/>
    </row>
    <row r="57" spans="1:7" x14ac:dyDescent="0.2">
      <c r="A57" s="429"/>
      <c r="B57" s="429"/>
      <c r="C57" s="429"/>
      <c r="D57" s="429"/>
      <c r="E57" s="429"/>
      <c r="F57" s="429"/>
      <c r="G57" s="429"/>
    </row>
    <row r="60" spans="1:7" x14ac:dyDescent="0.2">
      <c r="C60" s="16" t="s">
        <v>51</v>
      </c>
    </row>
  </sheetData>
  <sheetProtection insertColumns="0" insertRows="0"/>
  <mergeCells count="48">
    <mergeCell ref="A26:F26"/>
    <mergeCell ref="A1:G1"/>
    <mergeCell ref="F32:G33"/>
    <mergeCell ref="F40:G40"/>
    <mergeCell ref="F43:G43"/>
    <mergeCell ref="A40:B40"/>
    <mergeCell ref="A24:B24"/>
    <mergeCell ref="D24:F24"/>
    <mergeCell ref="F27:G27"/>
    <mergeCell ref="F28:G28"/>
    <mergeCell ref="F31:G31"/>
    <mergeCell ref="E2:F2"/>
    <mergeCell ref="E3:F3"/>
    <mergeCell ref="E4:F4"/>
    <mergeCell ref="A5:G5"/>
    <mergeCell ref="B2:D2"/>
    <mergeCell ref="B4:D4"/>
    <mergeCell ref="A57:G57"/>
    <mergeCell ref="A42:E42"/>
    <mergeCell ref="F49:G49"/>
    <mergeCell ref="F50:G50"/>
    <mergeCell ref="F51:G51"/>
    <mergeCell ref="F53:G53"/>
    <mergeCell ref="F47:G47"/>
    <mergeCell ref="F44:G44"/>
    <mergeCell ref="F46:G46"/>
    <mergeCell ref="F55:G55"/>
    <mergeCell ref="A47:B47"/>
    <mergeCell ref="A53:B53"/>
    <mergeCell ref="A55:D55"/>
    <mergeCell ref="B54:D54"/>
    <mergeCell ref="D21:E21"/>
    <mergeCell ref="D20:E20"/>
    <mergeCell ref="D15:G15"/>
    <mergeCell ref="D16:E16"/>
    <mergeCell ref="A14:F14"/>
    <mergeCell ref="B3:D3"/>
    <mergeCell ref="A6:F6"/>
    <mergeCell ref="A8:B8"/>
    <mergeCell ref="A9:B9"/>
    <mergeCell ref="A11:B11"/>
    <mergeCell ref="A12:B12"/>
    <mergeCell ref="F7:G7"/>
    <mergeCell ref="F8:G8"/>
    <mergeCell ref="F9:G9"/>
    <mergeCell ref="F11:G11"/>
    <mergeCell ref="F12:G12"/>
    <mergeCell ref="A7:B7"/>
  </mergeCells>
  <phoneticPr fontId="3" type="noConversion"/>
  <conditionalFormatting sqref="G24">
    <cfRule type="cellIs" dxfId="3" priority="1" operator="lessThan">
      <formula>$C$24</formula>
    </cfRule>
  </conditionalFormatting>
  <dataValidations disablePrompts="1" xWindow="1111" yWindow="342" count="5">
    <dataValidation allowBlank="1" showInputMessage="1" showErrorMessage="1" prompt="Montant équivalent à somme: pt.3a + pt.3b + solde FGC phase précédente terrain (onglet 3 pt. 7)_x000d_" sqref="F17" xr:uid="{00000000-0002-0000-0000-000000000000}"/>
    <dataValidation allowBlank="1" showInputMessage="1" showErrorMessage="1" prompt=" = total pt.3 c)" sqref="F18" xr:uid="{00000000-0002-0000-0000-000001000000}"/>
    <dataValidation allowBlank="1" showInputMessage="1" showErrorMessage="1" prompt="= total pt.3d)" sqref="F19" xr:uid="{00000000-0002-0000-0000-000002000000}"/>
    <dataValidation allowBlank="1" showInputMessage="1" showErrorMessage="1" prompt="= total point 7 &quot;participation locale&quot; en CHF" sqref="F20" xr:uid="{00000000-0002-0000-0000-000003000000}"/>
    <dataValidation allowBlank="1" showInputMessage="1" showErrorMessage="1" prompt="= total pt 7 &quot;autres financements terrain&quot; en CHF" sqref="F21" xr:uid="{00000000-0002-0000-0000-000004000000}"/>
  </dataValidations>
  <printOptions horizontalCentered="1"/>
  <pageMargins left="0.39000000000000007" right="0.39000000000000007" top="0.59055118110236227" bottom="0.59055118110236227" header="0.55000000000000004" footer="0.31"/>
  <pageSetup paperSize="9" scale="83" fitToHeight="2" orientation="portrait" horizontalDpi="4294967292" verticalDpi="4294967292"/>
  <headerFooter>
    <oddHeader>&amp;R&amp;"Calibri,Normal"&amp;8&amp;K808080Final  onglet 1</oddHeader>
    <oddFooter>&amp;L&amp;"Calibri,Normal"&amp;8&amp;K808080FGC- Rapport financier final de projets de développement&amp;R&amp;"Calibri,Normal"&amp;8&amp;K000000 &amp;K00-03411.&amp;K8080802021</oddFooter>
  </headerFooter>
  <ignoredErrors>
    <ignoredError sqref="C17:C21 B22:B23 G17:G21 F22:F23 C40:D40 D53 F28" emptyCellReference="1"/>
  </ignoredErrors>
  <drawing r:id="rId1"/>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pageSetUpPr fitToPage="1"/>
  </sheetPr>
  <dimension ref="A1:J63"/>
  <sheetViews>
    <sheetView showGridLines="0" zoomScaleNormal="100" zoomScaleSheetLayoutView="100" zoomScalePageLayoutView="90" workbookViewId="0">
      <selection activeCell="A2" sqref="A2:I2"/>
    </sheetView>
  </sheetViews>
  <sheetFormatPr baseColWidth="10" defaultColWidth="22.1640625" defaultRowHeight="12" x14ac:dyDescent="0.15"/>
  <cols>
    <col min="1" max="1" width="37.6640625" style="162" customWidth="1"/>
    <col min="2" max="8" width="9" style="163" customWidth="1"/>
    <col min="9" max="9" width="23.33203125" style="164" customWidth="1"/>
    <col min="10" max="10" width="31.6640625" style="99" customWidth="1"/>
    <col min="11" max="11" width="5.6640625" style="99" customWidth="1"/>
    <col min="12" max="12" width="2.83203125" style="99" customWidth="1"/>
    <col min="13" max="16384" width="22.1640625" style="99"/>
  </cols>
  <sheetData>
    <row r="1" spans="1:10" s="275" customFormat="1" ht="20.25" customHeight="1" x14ac:dyDescent="0.2">
      <c r="A1" s="269" t="s">
        <v>28</v>
      </c>
      <c r="B1" s="270" t="str">
        <f>'1.financier final'!G2</f>
        <v>21-85</v>
      </c>
      <c r="C1" s="271"/>
      <c r="D1" s="272" t="s">
        <v>27</v>
      </c>
      <c r="E1" s="475" t="str">
        <f>'1.financier final'!B2</f>
        <v>La Terre est ronde</v>
      </c>
      <c r="F1" s="476"/>
      <c r="G1" s="477"/>
      <c r="H1" s="272" t="s">
        <v>16</v>
      </c>
      <c r="I1" s="273" t="str">
        <f>'1.financier final'!B3</f>
        <v>Nicaragua</v>
      </c>
      <c r="J1" s="274"/>
    </row>
    <row r="2" spans="1:10" s="90" customFormat="1" ht="18" customHeight="1" x14ac:dyDescent="0.15">
      <c r="A2" s="480" t="s">
        <v>55</v>
      </c>
      <c r="B2" s="481"/>
      <c r="C2" s="481"/>
      <c r="D2" s="481"/>
      <c r="E2" s="482"/>
      <c r="F2" s="482"/>
      <c r="G2" s="482"/>
      <c r="H2" s="481"/>
      <c r="I2" s="483"/>
    </row>
    <row r="3" spans="1:10" s="90" customFormat="1" ht="13" x14ac:dyDescent="0.15">
      <c r="A3" s="91" t="s">
        <v>129</v>
      </c>
      <c r="B3" s="397">
        <v>44256</v>
      </c>
      <c r="C3" s="93" t="s">
        <v>11</v>
      </c>
      <c r="D3" s="92" t="s">
        <v>166</v>
      </c>
      <c r="E3" s="94"/>
      <c r="F3" s="95"/>
      <c r="G3" s="95"/>
      <c r="H3" s="95"/>
      <c r="I3" s="96"/>
    </row>
    <row r="4" spans="1:10" s="90" customFormat="1" ht="10" customHeight="1" x14ac:dyDescent="0.15">
      <c r="A4" s="370" t="s">
        <v>75</v>
      </c>
      <c r="B4" s="371" t="s">
        <v>186</v>
      </c>
      <c r="C4" s="478" t="s">
        <v>41</v>
      </c>
      <c r="D4" s="479"/>
      <c r="E4" s="479"/>
      <c r="F4" s="479"/>
      <c r="G4" s="479"/>
      <c r="H4" s="479"/>
      <c r="I4" s="372">
        <f>'3.financier final'!E44</f>
        <v>37.609950680429186</v>
      </c>
    </row>
    <row r="5" spans="1:10" s="97" customFormat="1" ht="19" customHeight="1" x14ac:dyDescent="0.15">
      <c r="A5" s="493" t="s">
        <v>247</v>
      </c>
      <c r="B5" s="494"/>
      <c r="C5" s="494"/>
      <c r="D5" s="494"/>
      <c r="E5" s="494"/>
      <c r="F5" s="494"/>
      <c r="G5" s="494"/>
      <c r="H5" s="494"/>
      <c r="I5" s="494"/>
    </row>
    <row r="6" spans="1:10" ht="44" customHeight="1" x14ac:dyDescent="0.15">
      <c r="A6" s="495" t="s">
        <v>94</v>
      </c>
      <c r="B6" s="484" t="s">
        <v>100</v>
      </c>
      <c r="C6" s="485"/>
      <c r="D6" s="484" t="s">
        <v>128</v>
      </c>
      <c r="E6" s="485"/>
      <c r="F6" s="98" t="s">
        <v>113</v>
      </c>
      <c r="G6" s="484" t="s">
        <v>93</v>
      </c>
      <c r="H6" s="485"/>
      <c r="I6" s="98" t="s">
        <v>1</v>
      </c>
    </row>
    <row r="7" spans="1:10" ht="23" customHeight="1" x14ac:dyDescent="0.15">
      <c r="A7" s="485"/>
      <c r="B7" s="100" t="s">
        <v>239</v>
      </c>
      <c r="C7" s="101" t="s">
        <v>0</v>
      </c>
      <c r="D7" s="100" t="s">
        <v>239</v>
      </c>
      <c r="E7" s="101" t="s">
        <v>0</v>
      </c>
      <c r="F7" s="102" t="s">
        <v>0</v>
      </c>
      <c r="G7" s="103" t="s">
        <v>0</v>
      </c>
      <c r="H7" s="104" t="s">
        <v>14</v>
      </c>
      <c r="I7" s="105" t="s">
        <v>248</v>
      </c>
    </row>
    <row r="8" spans="1:10" s="106" customFormat="1" ht="14" customHeight="1" x14ac:dyDescent="0.2">
      <c r="A8" s="486" t="s">
        <v>17</v>
      </c>
      <c r="B8" s="487"/>
      <c r="C8" s="487"/>
      <c r="D8" s="487"/>
      <c r="E8" s="487"/>
      <c r="F8" s="487"/>
      <c r="G8" s="487"/>
      <c r="H8" s="487"/>
      <c r="I8" s="487"/>
    </row>
    <row r="9" spans="1:10" s="107" customFormat="1" ht="13" x14ac:dyDescent="0.2">
      <c r="A9" s="304" t="s">
        <v>187</v>
      </c>
      <c r="B9" s="305">
        <v>1877142</v>
      </c>
      <c r="C9" s="306">
        <v>49050</v>
      </c>
      <c r="D9" s="305">
        <v>1877142</v>
      </c>
      <c r="E9" s="306">
        <f>$D9/$I$4</f>
        <v>49910.780685410326</v>
      </c>
      <c r="F9" s="307"/>
      <c r="G9" s="308">
        <f>$C9-$E9</f>
        <v>-860.78068541032553</v>
      </c>
      <c r="H9" s="309">
        <f>IFERROR($E9/$C9,0)</f>
        <v>1.0175490455741147</v>
      </c>
      <c r="I9" s="310"/>
    </row>
    <row r="10" spans="1:10" s="107" customFormat="1" ht="13" x14ac:dyDescent="0.2">
      <c r="A10" s="108" t="s">
        <v>188</v>
      </c>
      <c r="B10" s="109">
        <v>1350927</v>
      </c>
      <c r="C10" s="110">
        <v>35300</v>
      </c>
      <c r="D10" s="109">
        <v>1350927</v>
      </c>
      <c r="E10" s="306">
        <f t="shared" ref="E10:E13" si="0">$D10/$I$4</f>
        <v>35919.403656728857</v>
      </c>
      <c r="F10" s="111"/>
      <c r="G10" s="112">
        <f>$C10-$E10</f>
        <v>-619.40365672885673</v>
      </c>
      <c r="H10" s="113">
        <f t="shared" ref="H10:H13" si="1">IFERROR($E10/$C10,0)</f>
        <v>1.0175468457996844</v>
      </c>
      <c r="I10" s="114"/>
    </row>
    <row r="11" spans="1:10" s="107" customFormat="1" ht="13" x14ac:dyDescent="0.2">
      <c r="A11" s="108" t="s">
        <v>189</v>
      </c>
      <c r="B11" s="109">
        <v>1350927</v>
      </c>
      <c r="C11" s="110">
        <v>35300</v>
      </c>
      <c r="D11" s="109">
        <v>1350927</v>
      </c>
      <c r="E11" s="306">
        <f t="shared" si="0"/>
        <v>35919.403656728857</v>
      </c>
      <c r="F11" s="111"/>
      <c r="G11" s="112">
        <f t="shared" ref="G11:G13" si="2">$C11-E11</f>
        <v>-619.40365672885673</v>
      </c>
      <c r="H11" s="113">
        <f t="shared" si="1"/>
        <v>1.0175468457996844</v>
      </c>
      <c r="I11" s="114"/>
    </row>
    <row r="12" spans="1:10" s="107" customFormat="1" ht="13" x14ac:dyDescent="0.2">
      <c r="A12" s="108" t="s">
        <v>190</v>
      </c>
      <c r="B12" s="109">
        <v>67498</v>
      </c>
      <c r="C12" s="110">
        <v>1764</v>
      </c>
      <c r="D12" s="109">
        <v>29467</v>
      </c>
      <c r="E12" s="306">
        <f t="shared" si="0"/>
        <v>783.48946134974665</v>
      </c>
      <c r="F12" s="111"/>
      <c r="G12" s="112">
        <f t="shared" si="2"/>
        <v>980.51053865025335</v>
      </c>
      <c r="H12" s="113">
        <f t="shared" si="1"/>
        <v>0.44415502344089947</v>
      </c>
      <c r="I12" s="114"/>
    </row>
    <row r="13" spans="1:10" s="107" customFormat="1" ht="13" x14ac:dyDescent="0.2">
      <c r="A13" s="108" t="s">
        <v>191</v>
      </c>
      <c r="B13" s="115">
        <v>511467</v>
      </c>
      <c r="C13" s="110">
        <v>13365</v>
      </c>
      <c r="D13" s="115">
        <v>511467</v>
      </c>
      <c r="E13" s="306">
        <f t="shared" si="0"/>
        <v>13599.246761739263</v>
      </c>
      <c r="F13" s="111"/>
      <c r="G13" s="112">
        <f t="shared" si="2"/>
        <v>-234.24676173926309</v>
      </c>
      <c r="H13" s="113">
        <f t="shared" si="1"/>
        <v>1.0175268807885718</v>
      </c>
      <c r="I13" s="116"/>
    </row>
    <row r="14" spans="1:10" s="107" customFormat="1" x14ac:dyDescent="0.15">
      <c r="A14" s="117" t="s">
        <v>37</v>
      </c>
      <c r="B14" s="323">
        <f>SUM(B9:B13)</f>
        <v>5157961</v>
      </c>
      <c r="C14" s="338">
        <f>SUM(C9:C13)</f>
        <v>134779</v>
      </c>
      <c r="D14" s="323">
        <f>SUM(D9:D13)</f>
        <v>5119930</v>
      </c>
      <c r="E14" s="338">
        <f>SUM(E9:E13)</f>
        <v>136132.32422195704</v>
      </c>
      <c r="F14" s="339">
        <f>SUM(F9:F13)</f>
        <v>0</v>
      </c>
      <c r="G14" s="340">
        <f>$C14-$E14</f>
        <v>-1353.3242219570384</v>
      </c>
      <c r="H14" s="341">
        <f>IFERROR($E14/$C14,0)</f>
        <v>1.0100410614558428</v>
      </c>
      <c r="I14" s="118"/>
    </row>
    <row r="15" spans="1:10" s="106" customFormat="1" ht="14" customHeight="1" x14ac:dyDescent="0.2">
      <c r="A15" s="486" t="s">
        <v>130</v>
      </c>
      <c r="B15" s="487"/>
      <c r="C15" s="487"/>
      <c r="D15" s="487"/>
      <c r="E15" s="487"/>
      <c r="F15" s="487"/>
      <c r="G15" s="487"/>
      <c r="H15" s="487"/>
      <c r="I15" s="487"/>
    </row>
    <row r="16" spans="1:10" s="119" customFormat="1" ht="26" x14ac:dyDescent="0.2">
      <c r="A16" s="304" t="s">
        <v>192</v>
      </c>
      <c r="B16" s="305">
        <v>105488</v>
      </c>
      <c r="C16" s="306">
        <v>2756</v>
      </c>
      <c r="D16" s="305">
        <v>85900</v>
      </c>
      <c r="E16" s="306">
        <f>$D16/$I$4</f>
        <v>2283.9700251109116</v>
      </c>
      <c r="F16" s="307"/>
      <c r="G16" s="308">
        <f t="shared" ref="G16:G26" si="3">$C16-$E16</f>
        <v>472.02997488908841</v>
      </c>
      <c r="H16" s="309">
        <f>IFERROR($E16/$C16,0)</f>
        <v>0.82872642420570086</v>
      </c>
      <c r="I16" s="311" t="s">
        <v>241</v>
      </c>
    </row>
    <row r="17" spans="1:9" s="119" customFormat="1" ht="13" x14ac:dyDescent="0.2">
      <c r="A17" s="108" t="s">
        <v>193</v>
      </c>
      <c r="B17" s="109">
        <v>87964</v>
      </c>
      <c r="C17" s="110">
        <v>2299</v>
      </c>
      <c r="D17" s="109">
        <v>92345</v>
      </c>
      <c r="E17" s="306">
        <f t="shared" ref="E17:E25" si="4">$D17/$I$4</f>
        <v>2455.3342487644604</v>
      </c>
      <c r="F17" s="111"/>
      <c r="G17" s="112">
        <f t="shared" si="3"/>
        <v>-156.33424876446043</v>
      </c>
      <c r="H17" s="113">
        <f t="shared" ref="H17:H25" si="5">IFERROR($E17/$C17,0)</f>
        <v>1.0680009781489606</v>
      </c>
      <c r="I17" s="116"/>
    </row>
    <row r="18" spans="1:9" s="119" customFormat="1" ht="26" x14ac:dyDescent="0.2">
      <c r="A18" s="120" t="s">
        <v>194</v>
      </c>
      <c r="B18" s="109">
        <v>75000</v>
      </c>
      <c r="C18" s="110">
        <v>1960</v>
      </c>
      <c r="D18" s="109">
        <v>79438</v>
      </c>
      <c r="E18" s="306">
        <f t="shared" si="4"/>
        <v>2112.1537934197977</v>
      </c>
      <c r="F18" s="111"/>
      <c r="G18" s="112">
        <f t="shared" si="3"/>
        <v>-152.15379341979769</v>
      </c>
      <c r="H18" s="113">
        <f t="shared" si="5"/>
        <v>1.0776294864386724</v>
      </c>
      <c r="I18" s="116"/>
    </row>
    <row r="19" spans="1:9" s="119" customFormat="1" ht="13" x14ac:dyDescent="0.2">
      <c r="A19" s="120" t="s">
        <v>195</v>
      </c>
      <c r="B19" s="109">
        <v>75000</v>
      </c>
      <c r="C19" s="110">
        <v>1960</v>
      </c>
      <c r="D19" s="109">
        <v>77334</v>
      </c>
      <c r="E19" s="306">
        <f t="shared" si="4"/>
        <v>2056.211151594031</v>
      </c>
      <c r="F19" s="111"/>
      <c r="G19" s="112">
        <f t="shared" si="3"/>
        <v>-96.21115159403098</v>
      </c>
      <c r="H19" s="113">
        <f t="shared" si="5"/>
        <v>1.0490873222418526</v>
      </c>
      <c r="I19" s="116"/>
    </row>
    <row r="20" spans="1:9" s="119" customFormat="1" ht="39" x14ac:dyDescent="0.2">
      <c r="A20" s="120" t="s">
        <v>197</v>
      </c>
      <c r="B20" s="109">
        <v>50279</v>
      </c>
      <c r="C20" s="110">
        <v>1314</v>
      </c>
      <c r="D20" s="109">
        <v>42984</v>
      </c>
      <c r="E20" s="306">
        <f t="shared" si="4"/>
        <v>1142.8890286305871</v>
      </c>
      <c r="F20" s="111"/>
      <c r="G20" s="112">
        <f t="shared" si="3"/>
        <v>171.11097136941294</v>
      </c>
      <c r="H20" s="113">
        <f t="shared" si="5"/>
        <v>0.86977856060166447</v>
      </c>
      <c r="I20" s="116" t="s">
        <v>242</v>
      </c>
    </row>
    <row r="21" spans="1:9" s="119" customFormat="1" ht="26" x14ac:dyDescent="0.2">
      <c r="A21" s="120" t="s">
        <v>196</v>
      </c>
      <c r="B21" s="109">
        <v>35788</v>
      </c>
      <c r="C21" s="110">
        <v>935</v>
      </c>
      <c r="D21" s="109">
        <v>29478</v>
      </c>
      <c r="E21" s="306">
        <f t="shared" si="4"/>
        <v>783.78193713875964</v>
      </c>
      <c r="F21" s="111"/>
      <c r="G21" s="112">
        <f t="shared" si="3"/>
        <v>151.21806286124036</v>
      </c>
      <c r="H21" s="113">
        <f t="shared" si="5"/>
        <v>0.83826945148530441</v>
      </c>
      <c r="I21" s="116" t="s">
        <v>241</v>
      </c>
    </row>
    <row r="22" spans="1:9" s="119" customFormat="1" ht="13" x14ac:dyDescent="0.2">
      <c r="A22" s="120" t="s">
        <v>198</v>
      </c>
      <c r="B22" s="109">
        <v>7830</v>
      </c>
      <c r="C22" s="110">
        <v>205</v>
      </c>
      <c r="D22" s="109">
        <v>8000</v>
      </c>
      <c r="E22" s="306">
        <f t="shared" si="4"/>
        <v>212.70966473675546</v>
      </c>
      <c r="F22" s="111"/>
      <c r="G22" s="112">
        <f t="shared" si="3"/>
        <v>-7.7096647367554567</v>
      </c>
      <c r="H22" s="113">
        <f t="shared" si="5"/>
        <v>1.0376081206670997</v>
      </c>
      <c r="I22" s="116"/>
    </row>
    <row r="23" spans="1:9" s="119" customFormat="1" ht="26" x14ac:dyDescent="0.2">
      <c r="A23" s="120" t="s">
        <v>199</v>
      </c>
      <c r="B23" s="109">
        <v>237195</v>
      </c>
      <c r="C23" s="110">
        <v>6198</v>
      </c>
      <c r="D23" s="109">
        <v>255998</v>
      </c>
      <c r="E23" s="306">
        <f t="shared" si="4"/>
        <v>6806.6560941599901</v>
      </c>
      <c r="F23" s="111"/>
      <c r="G23" s="112">
        <f t="shared" si="3"/>
        <v>-608.65609415999006</v>
      </c>
      <c r="H23" s="113">
        <f t="shared" si="5"/>
        <v>1.0982020158373653</v>
      </c>
      <c r="I23" s="116"/>
    </row>
    <row r="24" spans="1:9" s="119" customFormat="1" ht="13" x14ac:dyDescent="0.2">
      <c r="A24" s="120" t="s">
        <v>200</v>
      </c>
      <c r="B24" s="109">
        <v>64783</v>
      </c>
      <c r="C24" s="110">
        <v>1693</v>
      </c>
      <c r="D24" s="109">
        <v>62780</v>
      </c>
      <c r="E24" s="306">
        <f t="shared" si="4"/>
        <v>1669.2390940216885</v>
      </c>
      <c r="F24" s="111"/>
      <c r="G24" s="112">
        <f t="shared" si="3"/>
        <v>23.760905978311484</v>
      </c>
      <c r="H24" s="113">
        <f t="shared" si="5"/>
        <v>0.98596520615575223</v>
      </c>
      <c r="I24" s="116"/>
    </row>
    <row r="25" spans="1:9" s="119" customFormat="1" ht="26" x14ac:dyDescent="0.2">
      <c r="A25" s="120" t="s">
        <v>201</v>
      </c>
      <c r="B25" s="109">
        <v>130308</v>
      </c>
      <c r="C25" s="110">
        <v>3405</v>
      </c>
      <c r="D25" s="109">
        <v>120358</v>
      </c>
      <c r="E25" s="306">
        <f t="shared" si="4"/>
        <v>3200.1637285483016</v>
      </c>
      <c r="F25" s="111"/>
      <c r="G25" s="112">
        <f t="shared" si="3"/>
        <v>204.83627145169839</v>
      </c>
      <c r="H25" s="113">
        <f t="shared" si="5"/>
        <v>0.93984250471315756</v>
      </c>
      <c r="I25" s="116" t="s">
        <v>240</v>
      </c>
    </row>
    <row r="26" spans="1:9" s="121" customFormat="1" x14ac:dyDescent="0.15">
      <c r="A26" s="117" t="s">
        <v>38</v>
      </c>
      <c r="B26" s="323">
        <f>SUM(B16:B25)</f>
        <v>869635</v>
      </c>
      <c r="C26" s="338">
        <f>SUM(C16:C25)</f>
        <v>22725</v>
      </c>
      <c r="D26" s="323">
        <f>SUM(D16:D25)</f>
        <v>854615</v>
      </c>
      <c r="E26" s="338">
        <f>SUM(E16:E25)</f>
        <v>22723.108766125286</v>
      </c>
      <c r="F26" s="339">
        <f>SUM(F16:F25)</f>
        <v>0</v>
      </c>
      <c r="G26" s="340">
        <f t="shared" si="3"/>
        <v>1.8912338747140893</v>
      </c>
      <c r="H26" s="341">
        <f>IFERROR($E26/$C26,0)</f>
        <v>0.99991677738725127</v>
      </c>
      <c r="I26" s="118"/>
    </row>
    <row r="27" spans="1:9" s="106" customFormat="1" ht="14" customHeight="1" x14ac:dyDescent="0.2">
      <c r="A27" s="486" t="s">
        <v>131</v>
      </c>
      <c r="B27" s="487"/>
      <c r="C27" s="487"/>
      <c r="D27" s="487"/>
      <c r="E27" s="487"/>
      <c r="F27" s="487"/>
      <c r="G27" s="487"/>
      <c r="H27" s="487"/>
      <c r="I27" s="487"/>
    </row>
    <row r="28" spans="1:9" s="119" customFormat="1" ht="39" x14ac:dyDescent="0.2">
      <c r="A28" s="304" t="s">
        <v>202</v>
      </c>
      <c r="B28" s="305">
        <v>50000</v>
      </c>
      <c r="C28" s="306">
        <v>1307</v>
      </c>
      <c r="D28" s="305">
        <v>23000</v>
      </c>
      <c r="E28" s="306">
        <f>$D28/$I$4</f>
        <v>611.54028611817193</v>
      </c>
      <c r="F28" s="307"/>
      <c r="G28" s="308">
        <f>$C28-E28</f>
        <v>695.45971388182807</v>
      </c>
      <c r="H28" s="309">
        <f>IFERROR($E28/$C28,0)</f>
        <v>0.46789616382415605</v>
      </c>
      <c r="I28" s="311" t="s">
        <v>243</v>
      </c>
    </row>
    <row r="29" spans="1:9" s="119" customFormat="1" x14ac:dyDescent="0.2">
      <c r="A29" s="122" t="s">
        <v>203</v>
      </c>
      <c r="B29" s="109">
        <v>20797</v>
      </c>
      <c r="C29" s="110">
        <v>543</v>
      </c>
      <c r="D29" s="109">
        <v>22940</v>
      </c>
      <c r="E29" s="306">
        <f t="shared" ref="E29:E30" si="6">$D29/$I$4</f>
        <v>609.94496363264625</v>
      </c>
      <c r="F29" s="111"/>
      <c r="G29" s="112">
        <f t="shared" ref="G29:G31" si="7">$C29-E29</f>
        <v>-66.94496363264625</v>
      </c>
      <c r="H29" s="113">
        <f t="shared" ref="H29:H30" si="8">IFERROR($E29/$C29,0)</f>
        <v>1.1232872258428108</v>
      </c>
      <c r="I29" s="116"/>
    </row>
    <row r="30" spans="1:9" s="119" customFormat="1" x14ac:dyDescent="0.2">
      <c r="A30" s="122" t="s">
        <v>204</v>
      </c>
      <c r="B30" s="109">
        <v>76000</v>
      </c>
      <c r="C30" s="110">
        <v>1986</v>
      </c>
      <c r="D30" s="109">
        <v>75800</v>
      </c>
      <c r="E30" s="306">
        <f t="shared" si="6"/>
        <v>2015.424073380758</v>
      </c>
      <c r="F30" s="111"/>
      <c r="G30" s="112">
        <f t="shared" si="7"/>
        <v>-29.424073380758045</v>
      </c>
      <c r="H30" s="113">
        <f t="shared" si="8"/>
        <v>1.0148157469188106</v>
      </c>
      <c r="I30" s="116"/>
    </row>
    <row r="31" spans="1:9" s="121" customFormat="1" x14ac:dyDescent="0.15">
      <c r="A31" s="117" t="s">
        <v>39</v>
      </c>
      <c r="B31" s="323">
        <f>SUM(B28:B30)</f>
        <v>146797</v>
      </c>
      <c r="C31" s="338">
        <f>SUM(C28:C30)</f>
        <v>3836</v>
      </c>
      <c r="D31" s="323">
        <f>SUM(D28:D30)</f>
        <v>121740</v>
      </c>
      <c r="E31" s="338">
        <f>SUM(E28:E30)</f>
        <v>3236.9093231315765</v>
      </c>
      <c r="F31" s="339">
        <f>SUM(F28:F30)</f>
        <v>0</v>
      </c>
      <c r="G31" s="331">
        <f t="shared" si="7"/>
        <v>599.09067686842354</v>
      </c>
      <c r="H31" s="341">
        <f>IFERROR($E31/$C31,0)</f>
        <v>0.843824119690192</v>
      </c>
      <c r="I31" s="118"/>
    </row>
    <row r="32" spans="1:9" s="106" customFormat="1" ht="14" customHeight="1" x14ac:dyDescent="0.2">
      <c r="A32" s="486" t="s">
        <v>132</v>
      </c>
      <c r="B32" s="487"/>
      <c r="C32" s="487"/>
      <c r="D32" s="487"/>
      <c r="E32" s="487"/>
      <c r="F32" s="487"/>
      <c r="G32" s="487"/>
      <c r="H32" s="487"/>
      <c r="I32" s="487"/>
    </row>
    <row r="33" spans="1:9" s="119" customFormat="1" ht="26" x14ac:dyDescent="0.2">
      <c r="A33" s="304" t="s">
        <v>205</v>
      </c>
      <c r="B33" s="305">
        <v>38000</v>
      </c>
      <c r="C33" s="306">
        <v>993</v>
      </c>
      <c r="D33" s="305">
        <v>15000</v>
      </c>
      <c r="E33" s="306">
        <f>D33/I4</f>
        <v>398.83062138141651</v>
      </c>
      <c r="F33" s="307"/>
      <c r="G33" s="308">
        <f t="shared" ref="G33:G34" si="9">$C33-E33</f>
        <v>594.16937861858355</v>
      </c>
      <c r="H33" s="309">
        <f>IFERROR($E33/$C33,0)</f>
        <v>0.40164211619477996</v>
      </c>
      <c r="I33" s="311" t="s">
        <v>244</v>
      </c>
    </row>
    <row r="34" spans="1:9" s="121" customFormat="1" x14ac:dyDescent="0.15">
      <c r="A34" s="117" t="s">
        <v>40</v>
      </c>
      <c r="B34" s="323">
        <f>SUM(B33)</f>
        <v>38000</v>
      </c>
      <c r="C34" s="338">
        <f>SUM(C33)</f>
        <v>993</v>
      </c>
      <c r="D34" s="323">
        <f>SUM(D33)</f>
        <v>15000</v>
      </c>
      <c r="E34" s="338">
        <f>SUM(E33)</f>
        <v>398.83062138141651</v>
      </c>
      <c r="F34" s="339">
        <f>SUM(F33)</f>
        <v>0</v>
      </c>
      <c r="G34" s="331">
        <f t="shared" si="9"/>
        <v>594.16937861858355</v>
      </c>
      <c r="H34" s="341">
        <f>IFERROR($E34/$C34,0)</f>
        <v>0.40164211619477996</v>
      </c>
      <c r="I34" s="118"/>
    </row>
    <row r="35" spans="1:9" s="106" customFormat="1" ht="14" customHeight="1" x14ac:dyDescent="0.2">
      <c r="A35" s="486" t="s">
        <v>133</v>
      </c>
      <c r="B35" s="487"/>
      <c r="C35" s="487"/>
      <c r="D35" s="487"/>
      <c r="E35" s="487"/>
      <c r="F35" s="487"/>
      <c r="G35" s="487"/>
      <c r="H35" s="487"/>
      <c r="I35" s="487"/>
    </row>
    <row r="36" spans="1:9" s="119" customFormat="1" ht="13" x14ac:dyDescent="0.2">
      <c r="A36" s="312" t="s">
        <v>206</v>
      </c>
      <c r="B36" s="305">
        <v>102600</v>
      </c>
      <c r="C36" s="306">
        <v>2681</v>
      </c>
      <c r="D36" s="305">
        <v>103987</v>
      </c>
      <c r="E36" s="306">
        <f>$D36/$I$4</f>
        <v>2764.8799883726238</v>
      </c>
      <c r="F36" s="307"/>
      <c r="G36" s="308">
        <f t="shared" ref="G36:G41" si="10">$C36-E36</f>
        <v>-83.879988372623757</v>
      </c>
      <c r="H36" s="309">
        <f>IFERROR($E36/$C36,0)</f>
        <v>1.0312868289342125</v>
      </c>
      <c r="I36" s="311" t="s">
        <v>245</v>
      </c>
    </row>
    <row r="37" spans="1:9" s="119" customFormat="1" ht="26" x14ac:dyDescent="0.2">
      <c r="A37" s="108" t="s">
        <v>207</v>
      </c>
      <c r="B37" s="109">
        <v>114000</v>
      </c>
      <c r="C37" s="110">
        <v>2979</v>
      </c>
      <c r="D37" s="109">
        <v>118302</v>
      </c>
      <c r="E37" s="306">
        <f t="shared" ref="E37:E40" si="11">$D37/$I$4</f>
        <v>3145.4973447109555</v>
      </c>
      <c r="F37" s="111"/>
      <c r="G37" s="112">
        <f t="shared" si="10"/>
        <v>-166.49734471095553</v>
      </c>
      <c r="H37" s="113">
        <f t="shared" ref="H37:H40" si="12">IFERROR($E37/$C37,0)</f>
        <v>1.0558903473349968</v>
      </c>
      <c r="I37" s="116" t="s">
        <v>246</v>
      </c>
    </row>
    <row r="38" spans="1:9" s="119" customFormat="1" ht="13" x14ac:dyDescent="0.2">
      <c r="A38" s="108" t="s">
        <v>208</v>
      </c>
      <c r="B38" s="109">
        <v>165000</v>
      </c>
      <c r="C38" s="110">
        <v>4311</v>
      </c>
      <c r="D38" s="109">
        <v>157900</v>
      </c>
      <c r="E38" s="306">
        <f t="shared" si="11"/>
        <v>4198.3570077417107</v>
      </c>
      <c r="F38" s="111"/>
      <c r="G38" s="112">
        <f t="shared" si="10"/>
        <v>112.64299225828927</v>
      </c>
      <c r="H38" s="113">
        <f t="shared" si="12"/>
        <v>0.97387079743486682</v>
      </c>
      <c r="I38" s="116"/>
    </row>
    <row r="39" spans="1:9" s="119" customFormat="1" ht="13" x14ac:dyDescent="0.2">
      <c r="A39" s="108" t="s">
        <v>209</v>
      </c>
      <c r="B39" s="109">
        <v>34200</v>
      </c>
      <c r="C39" s="110">
        <v>894</v>
      </c>
      <c r="D39" s="109">
        <v>14600</v>
      </c>
      <c r="E39" s="306">
        <f t="shared" si="11"/>
        <v>388.19513814457872</v>
      </c>
      <c r="F39" s="111"/>
      <c r="G39" s="112">
        <f t="shared" si="10"/>
        <v>505.80486185542128</v>
      </c>
      <c r="H39" s="113">
        <f t="shared" si="12"/>
        <v>0.43422274960243706</v>
      </c>
      <c r="I39" s="116"/>
    </row>
    <row r="40" spans="1:9" s="119" customFormat="1" ht="13" x14ac:dyDescent="0.2">
      <c r="A40" s="124" t="s">
        <v>210</v>
      </c>
      <c r="B40" s="109">
        <v>68400</v>
      </c>
      <c r="C40" s="110">
        <v>1787</v>
      </c>
      <c r="D40" s="109">
        <v>68400</v>
      </c>
      <c r="E40" s="306">
        <f t="shared" si="11"/>
        <v>1818.6676334992592</v>
      </c>
      <c r="F40" s="111"/>
      <c r="G40" s="112">
        <f t="shared" si="10"/>
        <v>-31.667633499259182</v>
      </c>
      <c r="H40" s="113">
        <f t="shared" si="12"/>
        <v>1.0177211155563846</v>
      </c>
      <c r="I40" s="116"/>
    </row>
    <row r="41" spans="1:9" s="121" customFormat="1" x14ac:dyDescent="0.15">
      <c r="A41" s="117" t="s">
        <v>18</v>
      </c>
      <c r="B41" s="323">
        <f>SUM(B36:B40)</f>
        <v>484200</v>
      </c>
      <c r="C41" s="338">
        <f>SUM(C36:C40)</f>
        <v>12652</v>
      </c>
      <c r="D41" s="323">
        <f>SUM(D36:D40)</f>
        <v>463189</v>
      </c>
      <c r="E41" s="338">
        <f>SUM(E36:E40)</f>
        <v>12315.597112469126</v>
      </c>
      <c r="F41" s="339">
        <f>SUM(F36:F40)</f>
        <v>0</v>
      </c>
      <c r="G41" s="331">
        <f t="shared" si="10"/>
        <v>336.40288753087407</v>
      </c>
      <c r="H41" s="341">
        <f>IFERROR($E41/$C41,0)</f>
        <v>0.97341109014141047</v>
      </c>
      <c r="I41" s="118"/>
    </row>
    <row r="42" spans="1:9" s="106" customFormat="1" ht="14" customHeight="1" x14ac:dyDescent="0.2">
      <c r="A42" s="486" t="s">
        <v>134</v>
      </c>
      <c r="B42" s="487"/>
      <c r="C42" s="487"/>
      <c r="D42" s="487"/>
      <c r="E42" s="487"/>
      <c r="F42" s="487"/>
      <c r="G42" s="487"/>
      <c r="H42" s="487"/>
      <c r="I42" s="487"/>
    </row>
    <row r="43" spans="1:9" s="107" customFormat="1" x14ac:dyDescent="0.2">
      <c r="A43" s="313" t="s">
        <v>211</v>
      </c>
      <c r="B43" s="305">
        <v>114000</v>
      </c>
      <c r="C43" s="306">
        <v>2979</v>
      </c>
      <c r="D43" s="305">
        <f>E43*I4</f>
        <v>105307.86190520172</v>
      </c>
      <c r="E43" s="306">
        <v>2800</v>
      </c>
      <c r="F43" s="307">
        <v>2800</v>
      </c>
      <c r="G43" s="308">
        <f t="shared" ref="G43:G48" si="13">$C43-E43</f>
        <v>179</v>
      </c>
      <c r="H43" s="309">
        <f>IFERROR($E43/$C43,0)</f>
        <v>0.93991272239006374</v>
      </c>
      <c r="I43" s="311"/>
    </row>
    <row r="44" spans="1:9" s="107" customFormat="1" x14ac:dyDescent="0.2">
      <c r="A44" s="122" t="s">
        <v>212</v>
      </c>
      <c r="B44" s="109">
        <v>150140</v>
      </c>
      <c r="C44" s="110">
        <v>3923</v>
      </c>
      <c r="D44" s="109">
        <v>145300</v>
      </c>
      <c r="E44" s="110">
        <f>D44/I4</f>
        <v>3863.339285781321</v>
      </c>
      <c r="F44" s="111"/>
      <c r="G44" s="112">
        <f t="shared" si="13"/>
        <v>59.660714218679004</v>
      </c>
      <c r="H44" s="113">
        <f t="shared" ref="H44:H48" si="14">IFERROR($E44/$C44,0)</f>
        <v>0.98479206876913616</v>
      </c>
      <c r="I44" s="116"/>
    </row>
    <row r="45" spans="1:9" s="107" customFormat="1" x14ac:dyDescent="0.2">
      <c r="A45" s="122" t="s">
        <v>213</v>
      </c>
      <c r="B45" s="109">
        <v>112131</v>
      </c>
      <c r="C45" s="110">
        <v>2930</v>
      </c>
      <c r="D45" s="109">
        <f>E45*I4</f>
        <v>64313.015663533908</v>
      </c>
      <c r="E45" s="110">
        <v>1710</v>
      </c>
      <c r="F45" s="111">
        <v>1710</v>
      </c>
      <c r="G45" s="112">
        <f t="shared" si="13"/>
        <v>1220</v>
      </c>
      <c r="H45" s="113">
        <f t="shared" si="14"/>
        <v>0.58361774744027306</v>
      </c>
      <c r="I45" s="488" t="s">
        <v>246</v>
      </c>
    </row>
    <row r="46" spans="1:9" s="107" customFormat="1" x14ac:dyDescent="0.2">
      <c r="A46" s="122" t="s">
        <v>214</v>
      </c>
      <c r="B46" s="109">
        <v>5741</v>
      </c>
      <c r="C46" s="110">
        <v>150</v>
      </c>
      <c r="D46" s="109">
        <f>E46*I4</f>
        <v>3760.9950680429188</v>
      </c>
      <c r="E46" s="110">
        <v>100</v>
      </c>
      <c r="F46" s="111">
        <v>100</v>
      </c>
      <c r="G46" s="112">
        <f t="shared" si="13"/>
        <v>50</v>
      </c>
      <c r="H46" s="113">
        <f t="shared" si="14"/>
        <v>0.66666666666666663</v>
      </c>
      <c r="I46" s="489"/>
    </row>
    <row r="47" spans="1:9" s="107" customFormat="1" x14ac:dyDescent="0.2">
      <c r="A47" s="123" t="s">
        <v>215</v>
      </c>
      <c r="B47" s="109">
        <v>20666</v>
      </c>
      <c r="C47" s="110">
        <v>540</v>
      </c>
      <c r="D47" s="109">
        <f>E47*I4</f>
        <v>12411.283724541632</v>
      </c>
      <c r="E47" s="110">
        <v>330</v>
      </c>
      <c r="F47" s="111">
        <v>330</v>
      </c>
      <c r="G47" s="112">
        <f t="shared" si="13"/>
        <v>210</v>
      </c>
      <c r="H47" s="113">
        <f t="shared" si="14"/>
        <v>0.61111111111111116</v>
      </c>
      <c r="I47" s="490"/>
    </row>
    <row r="48" spans="1:9" s="125" customFormat="1" x14ac:dyDescent="0.15">
      <c r="A48" s="117" t="s">
        <v>36</v>
      </c>
      <c r="B48" s="323">
        <f>SUM(B43:B47)</f>
        <v>402678</v>
      </c>
      <c r="C48" s="336">
        <f>SUM(C43:C47)</f>
        <v>10522</v>
      </c>
      <c r="D48" s="324">
        <f>SUM(D43:D47)</f>
        <v>331093.15636132023</v>
      </c>
      <c r="E48" s="336">
        <f>SUM(E43:E47)</f>
        <v>8803.3392857813215</v>
      </c>
      <c r="F48" s="337">
        <f>SUM(F43:F47)</f>
        <v>4940</v>
      </c>
      <c r="G48" s="331">
        <f t="shared" si="13"/>
        <v>1718.6607142186785</v>
      </c>
      <c r="H48" s="342">
        <f t="shared" si="14"/>
        <v>0.83666026285699691</v>
      </c>
      <c r="I48" s="118"/>
    </row>
    <row r="49" spans="1:10" s="106" customFormat="1" ht="14" customHeight="1" x14ac:dyDescent="0.2">
      <c r="A49" s="486" t="s">
        <v>95</v>
      </c>
      <c r="B49" s="487"/>
      <c r="C49" s="487"/>
      <c r="D49" s="487"/>
      <c r="E49" s="487"/>
      <c r="F49" s="487"/>
      <c r="G49" s="487"/>
      <c r="H49" s="487"/>
      <c r="I49" s="487"/>
    </row>
    <row r="50" spans="1:10" s="125" customFormat="1" ht="16" customHeight="1" x14ac:dyDescent="0.2">
      <c r="A50" s="314" t="s">
        <v>64</v>
      </c>
      <c r="B50" s="305">
        <v>322274</v>
      </c>
      <c r="C50" s="306">
        <v>8421</v>
      </c>
      <c r="D50" s="305">
        <v>0</v>
      </c>
      <c r="E50" s="306">
        <f>D50/I4</f>
        <v>0</v>
      </c>
      <c r="F50" s="307"/>
      <c r="G50" s="308">
        <f t="shared" ref="G50:G52" si="15">$C50-E50</f>
        <v>8421</v>
      </c>
      <c r="H50" s="309">
        <f>IFERROR($E50/$C50,0)</f>
        <v>0</v>
      </c>
      <c r="I50" s="315"/>
      <c r="J50" s="126"/>
    </row>
    <row r="51" spans="1:10" s="132" customFormat="1" ht="13" x14ac:dyDescent="0.2">
      <c r="A51" s="127" t="s">
        <v>135</v>
      </c>
      <c r="B51" s="128">
        <v>0</v>
      </c>
      <c r="C51" s="129">
        <v>0</v>
      </c>
      <c r="D51" s="128">
        <v>0</v>
      </c>
      <c r="E51" s="129">
        <f>D51/I4</f>
        <v>0</v>
      </c>
      <c r="F51" s="130"/>
      <c r="G51" s="112">
        <f t="shared" si="15"/>
        <v>0</v>
      </c>
      <c r="H51" s="113">
        <f>IFERROR($E51/$C51,0)</f>
        <v>0</v>
      </c>
      <c r="I51" s="131"/>
    </row>
    <row r="52" spans="1:10" s="135" customFormat="1" x14ac:dyDescent="0.2">
      <c r="A52" s="133" t="s">
        <v>23</v>
      </c>
      <c r="B52" s="325">
        <f>SUM(B50:B51)</f>
        <v>322274</v>
      </c>
      <c r="C52" s="335">
        <f>SUM(C50:C51)</f>
        <v>8421</v>
      </c>
      <c r="D52" s="325">
        <f>SUM(D50:D51)</f>
        <v>0</v>
      </c>
      <c r="E52" s="335">
        <f>SUM(E50:E51)</f>
        <v>0</v>
      </c>
      <c r="F52" s="334">
        <f>SUM(F50:F51)</f>
        <v>0</v>
      </c>
      <c r="G52" s="331">
        <f t="shared" si="15"/>
        <v>8421</v>
      </c>
      <c r="H52" s="341">
        <f>IFERROR($E52/$C52,0)</f>
        <v>0</v>
      </c>
      <c r="I52" s="134"/>
    </row>
    <row r="53" spans="1:10" s="106" customFormat="1" ht="14" customHeight="1" x14ac:dyDescent="0.2">
      <c r="A53" s="486" t="s">
        <v>96</v>
      </c>
      <c r="B53" s="487"/>
      <c r="C53" s="487"/>
      <c r="D53" s="487"/>
      <c r="E53" s="487"/>
      <c r="F53" s="487"/>
      <c r="G53" s="487"/>
      <c r="H53" s="487"/>
      <c r="I53" s="487"/>
    </row>
    <row r="54" spans="1:10" s="125" customFormat="1" ht="13" x14ac:dyDescent="0.2">
      <c r="A54" s="304" t="s">
        <v>216</v>
      </c>
      <c r="B54" s="305">
        <v>228013</v>
      </c>
      <c r="C54" s="306">
        <v>5958</v>
      </c>
      <c r="D54" s="305">
        <v>215930</v>
      </c>
      <c r="E54" s="306">
        <f>D54/I4</f>
        <v>5741.2997383259508</v>
      </c>
      <c r="F54" s="307"/>
      <c r="G54" s="308">
        <f t="shared" ref="G54:G55" si="16">$C54-E54</f>
        <v>216.70026167404922</v>
      </c>
      <c r="H54" s="309">
        <f>IFERROR($E54/$C54,0)</f>
        <v>0.96362869055487588</v>
      </c>
      <c r="I54" s="316"/>
    </row>
    <row r="55" spans="1:10" s="125" customFormat="1" x14ac:dyDescent="0.2">
      <c r="A55" s="117" t="s">
        <v>97</v>
      </c>
      <c r="B55" s="326">
        <f>SUM(B54)</f>
        <v>228013</v>
      </c>
      <c r="C55" s="332">
        <f>SUM(C54)</f>
        <v>5958</v>
      </c>
      <c r="D55" s="326">
        <f>SUM(D54)</f>
        <v>215930</v>
      </c>
      <c r="E55" s="332">
        <f>SUM(E54)</f>
        <v>5741.2997383259508</v>
      </c>
      <c r="F55" s="333">
        <f>SUM(F54)</f>
        <v>0</v>
      </c>
      <c r="G55" s="331">
        <f t="shared" si="16"/>
        <v>216.70026167404922</v>
      </c>
      <c r="H55" s="341">
        <f>IFERROR($E55/$C55,0)</f>
        <v>0.96362869055487588</v>
      </c>
      <c r="I55" s="118"/>
    </row>
    <row r="56" spans="1:10" s="142" customFormat="1" ht="17" customHeight="1" x14ac:dyDescent="0.2">
      <c r="A56" s="136" t="s">
        <v>136</v>
      </c>
      <c r="B56" s="137">
        <f>B$14+B$26+B$31+B$34+B$41+B$48+B$52+B$55</f>
        <v>7649558</v>
      </c>
      <c r="C56" s="137">
        <f>C$14+C$26+C$31+C$34+C$41+C$48+C$52+C$55</f>
        <v>199886</v>
      </c>
      <c r="D56" s="137">
        <f>D$14+D$26+D$31+D$34+D$41+D$48+D$52+D$55</f>
        <v>7121497.1563613201</v>
      </c>
      <c r="E56" s="137">
        <f>E$14+E$26+E$31+E$34+E$41+E$48+E$52+E$55</f>
        <v>189351.4090691717</v>
      </c>
      <c r="F56" s="138">
        <f>F$14+F$26+F$31+F$34+F$41+F$48+F$52+F$55</f>
        <v>4940</v>
      </c>
      <c r="G56" s="139">
        <f>C56-E56</f>
        <v>10534.590930828301</v>
      </c>
      <c r="H56" s="140"/>
      <c r="I56" s="141"/>
    </row>
    <row r="57" spans="1:10" s="106" customFormat="1" ht="14" customHeight="1" x14ac:dyDescent="0.2">
      <c r="A57" s="486" t="s">
        <v>98</v>
      </c>
      <c r="B57" s="487"/>
      <c r="C57" s="487"/>
      <c r="D57" s="487"/>
      <c r="E57" s="487"/>
      <c r="F57" s="487"/>
      <c r="G57" s="487"/>
      <c r="H57" s="487"/>
      <c r="I57" s="487"/>
      <c r="J57" s="106" t="s">
        <v>48</v>
      </c>
    </row>
    <row r="58" spans="1:10" s="125" customFormat="1" ht="34" customHeight="1" x14ac:dyDescent="0.2">
      <c r="A58" s="314" t="s">
        <v>137</v>
      </c>
      <c r="B58" s="317"/>
      <c r="C58" s="318">
        <v>24060</v>
      </c>
      <c r="D58" s="317"/>
      <c r="E58" s="319">
        <f>0.125*'1.financier final'!D40</f>
        <v>23113.875</v>
      </c>
      <c r="F58" s="320">
        <f>E58</f>
        <v>23113.875</v>
      </c>
      <c r="G58" s="321">
        <f>$C58-$E58</f>
        <v>946.125</v>
      </c>
      <c r="H58" s="309">
        <f>IFERROR($E58/$C58,0)</f>
        <v>0.96067643391521196</v>
      </c>
      <c r="I58" s="322"/>
      <c r="J58" s="126"/>
    </row>
    <row r="59" spans="1:10" s="107" customFormat="1" ht="34" customHeight="1" x14ac:dyDescent="0.2">
      <c r="A59" s="143" t="s">
        <v>138</v>
      </c>
      <c r="B59" s="144"/>
      <c r="C59" s="145">
        <v>2730</v>
      </c>
      <c r="D59" s="144"/>
      <c r="E59" s="145">
        <v>2730</v>
      </c>
      <c r="F59" s="146">
        <f>E59</f>
        <v>2730</v>
      </c>
      <c r="G59" s="147">
        <f>$C59-$E59</f>
        <v>0</v>
      </c>
      <c r="H59" s="113">
        <f>IFERROR($E59/$C59,0)</f>
        <v>1</v>
      </c>
      <c r="I59" s="148"/>
      <c r="J59" s="126"/>
    </row>
    <row r="60" spans="1:10" s="125" customFormat="1" ht="13" thickBot="1" x14ac:dyDescent="0.25">
      <c r="A60" s="149" t="s">
        <v>52</v>
      </c>
      <c r="B60" s="144"/>
      <c r="C60" s="327">
        <f t="shared" ref="C60:E60" si="17">SUM(C$58:C$59)</f>
        <v>26790</v>
      </c>
      <c r="D60" s="144"/>
      <c r="E60" s="327">
        <f t="shared" si="17"/>
        <v>25843.875</v>
      </c>
      <c r="F60" s="330">
        <f>SUM(F58:F59)</f>
        <v>25843.875</v>
      </c>
      <c r="G60" s="328">
        <f>$C60-$E60</f>
        <v>946.125</v>
      </c>
      <c r="H60" s="343">
        <f>IFERROR($E60/$C60,0)</f>
        <v>0.96468365061590144</v>
      </c>
      <c r="I60" s="150"/>
      <c r="J60" s="126"/>
    </row>
    <row r="61" spans="1:10" s="157" customFormat="1" ht="20" customHeight="1" thickTop="1" x14ac:dyDescent="0.2">
      <c r="A61" s="151" t="s">
        <v>99</v>
      </c>
      <c r="B61" s="152"/>
      <c r="C61" s="153">
        <f>C$56+C$60</f>
        <v>226676</v>
      </c>
      <c r="D61" s="152"/>
      <c r="E61" s="153">
        <f>E$56+E$60</f>
        <v>215195.2840691717</v>
      </c>
      <c r="F61" s="329">
        <f>F$56+F$60</f>
        <v>30783.875</v>
      </c>
      <c r="G61" s="154">
        <f>C61-E61</f>
        <v>11480.715930828301</v>
      </c>
      <c r="H61" s="155">
        <f>IFERROR($E61/$C61,0)</f>
        <v>0.94935186816942108</v>
      </c>
      <c r="I61" s="156"/>
    </row>
    <row r="62" spans="1:10" ht="12" customHeight="1" x14ac:dyDescent="0.15">
      <c r="A62" s="158"/>
      <c r="B62" s="159"/>
      <c r="C62" s="159"/>
      <c r="D62" s="159"/>
      <c r="E62" s="159"/>
      <c r="F62" s="159"/>
      <c r="G62" s="159"/>
      <c r="H62" s="159"/>
      <c r="I62" s="160"/>
    </row>
    <row r="63" spans="1:10" s="119" customFormat="1" ht="36" customHeight="1" x14ac:dyDescent="0.2">
      <c r="A63" s="491" t="s">
        <v>120</v>
      </c>
      <c r="B63" s="492"/>
      <c r="C63" s="492"/>
      <c r="D63" s="492"/>
      <c r="E63" s="492"/>
      <c r="F63" s="492"/>
      <c r="G63" s="492"/>
      <c r="H63" s="492"/>
      <c r="I63" s="492"/>
      <c r="J63" s="161"/>
    </row>
  </sheetData>
  <sheetProtection insertRows="0" deleteRows="0" selectLockedCells="1"/>
  <mergeCells count="19">
    <mergeCell ref="A63:I63"/>
    <mergeCell ref="A8:I8"/>
    <mergeCell ref="A5:I5"/>
    <mergeCell ref="B6:C6"/>
    <mergeCell ref="A6:A7"/>
    <mergeCell ref="D6:E6"/>
    <mergeCell ref="A57:I57"/>
    <mergeCell ref="E1:G1"/>
    <mergeCell ref="C4:H4"/>
    <mergeCell ref="A2:I2"/>
    <mergeCell ref="G6:H6"/>
    <mergeCell ref="A53:I53"/>
    <mergeCell ref="A15:I15"/>
    <mergeCell ref="A27:I27"/>
    <mergeCell ref="A32:I32"/>
    <mergeCell ref="A35:I35"/>
    <mergeCell ref="A42:I42"/>
    <mergeCell ref="A49:I49"/>
    <mergeCell ref="I45:I47"/>
  </mergeCells>
  <phoneticPr fontId="3" type="noConversion"/>
  <conditionalFormatting sqref="E58">
    <cfRule type="cellIs" dxfId="2" priority="9" operator="greaterThan">
      <formula>$C$58</formula>
    </cfRule>
  </conditionalFormatting>
  <dataValidations disablePrompts="1" xWindow="862" yWindow="692" count="5">
    <dataValidation allowBlank="1" showErrorMessage="1" sqref="G9:H14 G36:H41 H58:H61 G50:H52 G43:H48 G16:H26 G28:H31 G33:H34 G54:H55" xr:uid="{00000000-0002-0000-0100-000001000000}"/>
    <dataValidation allowBlank="1" showInputMessage="1" showErrorMessage="1" prompt="Le taux de change utilisé devrait être le taux effectif des fonds obtenus sur le terrain (au point 7 onglet 3)." sqref="I4" xr:uid="{00000000-0002-0000-0100-000002000000}"/>
    <dataValidation allowBlank="1" showInputMessage="1" showErrorMessage="1" prompt="Montant devant correspondre à total 5b) dans onglet 3." sqref="F56" xr:uid="{00000000-0002-0000-0100-000003000000}"/>
    <dataValidation allowBlank="1" showInputMessage="1" showErrorMessage="1" prompt="Montant devant correspondre à total 5c dans onglet 3." sqref="F60" xr:uid="{00000000-0002-0000-0100-000004000000}"/>
    <dataValidation type="custom" allowBlank="1" showErrorMessage="1" errorTitle="Cellule Protger" error="Formule invalide" sqref="G16:G26" xr:uid="{00000000-0002-0000-0100-000000000000}">
      <formula1>"$D20-$F10"</formula1>
    </dataValidation>
  </dataValidations>
  <printOptions horizontalCentered="1"/>
  <pageMargins left="0.39000000000000007" right="0.39000000000000007" top="0.90999999999999992" bottom="0.51" header="0.55000000000000004" footer="0.31"/>
  <pageSetup paperSize="9" scale="57" fitToHeight="3" orientation="portrait" horizontalDpi="4294967292" verticalDpi="4294967292"/>
  <headerFooter>
    <oddHeader>&amp;R&amp;"Calibri,Normal"&amp;8&amp;K808080Final  onglet 2</oddHeader>
    <oddFooter>&amp;L&amp;"Calibri,Normal"&amp;8&amp;K808080FGC- Rapport financier final de projets de développement&amp;R&amp;"Calibri,Normal"&amp;8&amp;K00-034 11.&amp;K808080.2021</oddFooter>
  </headerFooter>
  <ignoredErrors>
    <ignoredError sqref="G56" unlockedFormula="1"/>
    <ignoredError sqref="G9:G13 B56:F56 G54 G50:G52 H50:H52 H54 G58:H59 C60 E60 G47:G48 H47:H48 G40:G41 H40:H41 G33 H33 G28:G30 H28:H30 H26 H9:H14 E1 I1 B1 H16:H18 G16:G18 G31 H31 G34 H34 H36:H38 G36:G38 H43:H45 G43:G45 G55 H55" emptyCellReference="1"/>
    <ignoredError sqref="G14 F58:F59 G26" unlockedFormula="1" emptyCellReference="1"/>
  </ignoredErrors>
  <drawing r:id="rId1"/>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pageSetUpPr fitToPage="1"/>
  </sheetPr>
  <dimension ref="A1:N54"/>
  <sheetViews>
    <sheetView showGridLines="0" zoomScaleNormal="100" zoomScalePageLayoutView="150" workbookViewId="0">
      <selection activeCell="A2" sqref="A2:G2"/>
    </sheetView>
  </sheetViews>
  <sheetFormatPr baseColWidth="10" defaultRowHeight="11" x14ac:dyDescent="0.15"/>
  <cols>
    <col min="1" max="1" width="13.33203125" style="88" customWidth="1"/>
    <col min="2" max="6" width="10.83203125" style="88"/>
    <col min="7" max="7" width="11.6640625" style="88" customWidth="1"/>
    <col min="8" max="8" width="10.83203125" style="88"/>
    <col min="9" max="9" width="13.1640625" style="88" customWidth="1"/>
    <col min="10" max="16384" width="10.83203125" style="88"/>
  </cols>
  <sheetData>
    <row r="1" spans="1:8" s="290" customFormat="1" ht="15" customHeight="1" x14ac:dyDescent="0.15">
      <c r="A1" s="286" t="s">
        <v>29</v>
      </c>
      <c r="B1" s="287" t="str">
        <f>'1.financier final'!G2</f>
        <v>21-85</v>
      </c>
      <c r="C1" s="288" t="s">
        <v>30</v>
      </c>
      <c r="D1" s="497" t="str">
        <f>'1.financier final'!B2</f>
        <v>La Terre est ronde</v>
      </c>
      <c r="E1" s="498"/>
      <c r="F1" s="288" t="s">
        <v>16</v>
      </c>
      <c r="G1" s="289" t="str">
        <f>'1.financier final'!B3</f>
        <v>Nicaragua</v>
      </c>
    </row>
    <row r="2" spans="1:8" s="165" customFormat="1" ht="18" customHeight="1" x14ac:dyDescent="0.2">
      <c r="A2" s="514" t="s">
        <v>139</v>
      </c>
      <c r="B2" s="515"/>
      <c r="C2" s="515"/>
      <c r="D2" s="515"/>
      <c r="E2" s="515"/>
      <c r="F2" s="515"/>
      <c r="G2" s="516"/>
    </row>
    <row r="3" spans="1:8" s="166" customFormat="1" ht="17" customHeight="1" x14ac:dyDescent="0.2">
      <c r="A3" s="517" t="s">
        <v>114</v>
      </c>
      <c r="B3" s="518"/>
      <c r="C3" s="519"/>
      <c r="D3" s="501"/>
      <c r="E3" s="501"/>
      <c r="F3" s="501"/>
      <c r="G3" s="520"/>
    </row>
    <row r="4" spans="1:8" s="173" customFormat="1" ht="39" customHeight="1" x14ac:dyDescent="0.2">
      <c r="A4" s="167" t="s">
        <v>140</v>
      </c>
      <c r="B4" s="168"/>
      <c r="C4" s="169" t="s">
        <v>118</v>
      </c>
      <c r="D4" s="170"/>
      <c r="E4" s="171" t="s">
        <v>9</v>
      </c>
      <c r="F4" s="170"/>
      <c r="G4" s="172" t="s">
        <v>119</v>
      </c>
    </row>
    <row r="5" spans="1:8" s="166" customFormat="1" ht="12" customHeight="1" x14ac:dyDescent="0.2">
      <c r="A5" s="174" t="s">
        <v>217</v>
      </c>
      <c r="B5" s="175"/>
      <c r="C5" s="176">
        <v>245440</v>
      </c>
      <c r="D5" s="177"/>
      <c r="E5" s="398">
        <f>$C5/$G5</f>
        <v>37.76</v>
      </c>
      <c r="F5" s="4"/>
      <c r="G5" s="178">
        <v>6500</v>
      </c>
    </row>
    <row r="6" spans="1:8" s="166" customFormat="1" ht="12" customHeight="1" x14ac:dyDescent="0.2">
      <c r="A6" s="179" t="s">
        <v>218</v>
      </c>
      <c r="B6" s="175"/>
      <c r="C6" s="180">
        <v>950500</v>
      </c>
      <c r="D6" s="177"/>
      <c r="E6" s="398">
        <f t="shared" ref="E6:E11" si="0">$C6/$G6</f>
        <v>38.020000000000003</v>
      </c>
      <c r="F6" s="4"/>
      <c r="G6" s="181">
        <v>25000</v>
      </c>
    </row>
    <row r="7" spans="1:8" s="166" customFormat="1" ht="12" customHeight="1" x14ac:dyDescent="0.2">
      <c r="A7" s="182" t="s">
        <v>219</v>
      </c>
      <c r="B7" s="175"/>
      <c r="C7" s="183">
        <v>1320200</v>
      </c>
      <c r="D7" s="177"/>
      <c r="E7" s="398">
        <f t="shared" si="0"/>
        <v>37.72</v>
      </c>
      <c r="F7" s="4"/>
      <c r="G7" s="184">
        <v>35000</v>
      </c>
    </row>
    <row r="8" spans="1:8" s="166" customFormat="1" ht="12" customHeight="1" x14ac:dyDescent="0.2">
      <c r="A8" s="182" t="s">
        <v>220</v>
      </c>
      <c r="B8" s="175"/>
      <c r="C8" s="183">
        <v>1130700</v>
      </c>
      <c r="D8" s="177"/>
      <c r="E8" s="398">
        <f t="shared" si="0"/>
        <v>37.69</v>
      </c>
      <c r="F8" s="4"/>
      <c r="G8" s="184">
        <v>30000</v>
      </c>
    </row>
    <row r="9" spans="1:8" s="166" customFormat="1" ht="12" customHeight="1" x14ac:dyDescent="0.2">
      <c r="A9" s="182" t="s">
        <v>221</v>
      </c>
      <c r="B9" s="175"/>
      <c r="C9" s="183">
        <v>950250</v>
      </c>
      <c r="D9" s="177"/>
      <c r="E9" s="398">
        <f t="shared" si="0"/>
        <v>38.01</v>
      </c>
      <c r="F9" s="4"/>
      <c r="G9" s="184">
        <v>25000</v>
      </c>
    </row>
    <row r="10" spans="1:8" s="166" customFormat="1" ht="12" customHeight="1" x14ac:dyDescent="0.2">
      <c r="A10" s="182" t="s">
        <v>222</v>
      </c>
      <c r="B10" s="175"/>
      <c r="C10" s="183">
        <v>555000</v>
      </c>
      <c r="D10" s="177"/>
      <c r="E10" s="398">
        <f t="shared" si="0"/>
        <v>37</v>
      </c>
      <c r="F10" s="4"/>
      <c r="G10" s="184">
        <v>15000</v>
      </c>
    </row>
    <row r="11" spans="1:8" s="166" customFormat="1" ht="12" customHeight="1" x14ac:dyDescent="0.2">
      <c r="A11" s="182" t="s">
        <v>223</v>
      </c>
      <c r="B11" s="175"/>
      <c r="C11" s="183">
        <v>1299200</v>
      </c>
      <c r="D11" s="177"/>
      <c r="E11" s="398">
        <f t="shared" si="0"/>
        <v>37.119999999999997</v>
      </c>
      <c r="F11" s="4"/>
      <c r="G11" s="184">
        <v>35000</v>
      </c>
    </row>
    <row r="12" spans="1:8" s="166" customFormat="1" ht="13" customHeight="1" x14ac:dyDescent="0.2">
      <c r="A12" s="509" t="s">
        <v>68</v>
      </c>
      <c r="B12" s="527"/>
      <c r="C12" s="185">
        <f>SUM(C5:C11)</f>
        <v>6451290</v>
      </c>
      <c r="D12" s="186"/>
      <c r="E12" s="375">
        <f>IFERROR(C12/G12,0)</f>
        <v>37.616851311953354</v>
      </c>
      <c r="F12" s="187"/>
      <c r="G12" s="188">
        <f>SUM(G5:G11)</f>
        <v>171500</v>
      </c>
    </row>
    <row r="13" spans="1:8" s="2" customFormat="1" ht="15" customHeight="1" x14ac:dyDescent="0.2">
      <c r="A13" s="499" t="s">
        <v>121</v>
      </c>
      <c r="B13" s="500"/>
      <c r="C13" s="500"/>
      <c r="D13" s="501"/>
      <c r="E13" s="502"/>
      <c r="F13" s="376">
        <f>E12</f>
        <v>37.616851311953354</v>
      </c>
      <c r="G13" s="189"/>
      <c r="H13" s="190"/>
    </row>
    <row r="14" spans="1:8" s="2" customFormat="1" ht="14" customHeight="1" x14ac:dyDescent="0.2">
      <c r="A14" s="191"/>
      <c r="B14" s="276"/>
      <c r="C14" s="276"/>
      <c r="D14" s="276"/>
      <c r="E14" s="276"/>
      <c r="F14" s="276"/>
      <c r="G14" s="277"/>
    </row>
    <row r="15" spans="1:8" s="166" customFormat="1" ht="17" customHeight="1" x14ac:dyDescent="0.2">
      <c r="A15" s="517" t="s">
        <v>143</v>
      </c>
      <c r="B15" s="518"/>
      <c r="C15" s="519"/>
      <c r="D15" s="501"/>
      <c r="E15" s="501"/>
      <c r="F15" s="501"/>
      <c r="G15" s="520"/>
    </row>
    <row r="16" spans="1:8" s="173" customFormat="1" ht="12" customHeight="1" x14ac:dyDescent="0.2">
      <c r="A16" s="167" t="s">
        <v>50</v>
      </c>
      <c r="B16" s="168"/>
      <c r="C16" s="511" t="s">
        <v>141</v>
      </c>
      <c r="D16" s="512"/>
      <c r="E16" s="513"/>
      <c r="F16" s="170"/>
      <c r="G16" s="192" t="s">
        <v>49</v>
      </c>
    </row>
    <row r="17" spans="1:7" s="166" customFormat="1" ht="12" customHeight="1" x14ac:dyDescent="0.2">
      <c r="A17" s="174" t="s">
        <v>224</v>
      </c>
      <c r="B17" s="175"/>
      <c r="C17" s="521" t="s">
        <v>230</v>
      </c>
      <c r="D17" s="522"/>
      <c r="E17" s="523"/>
      <c r="F17" s="4"/>
      <c r="G17" s="193">
        <v>850</v>
      </c>
    </row>
    <row r="18" spans="1:7" s="166" customFormat="1" ht="12" customHeight="1" x14ac:dyDescent="0.2">
      <c r="A18" s="182" t="s">
        <v>225</v>
      </c>
      <c r="B18" s="175"/>
      <c r="C18" s="524" t="s">
        <v>231</v>
      </c>
      <c r="D18" s="525"/>
      <c r="E18" s="526"/>
      <c r="F18" s="4"/>
      <c r="G18" s="194">
        <v>50</v>
      </c>
    </row>
    <row r="19" spans="1:7" s="166" customFormat="1" ht="12" customHeight="1" x14ac:dyDescent="0.2">
      <c r="A19" s="182" t="s">
        <v>225</v>
      </c>
      <c r="B19" s="175"/>
      <c r="C19" s="394" t="s">
        <v>232</v>
      </c>
      <c r="D19" s="395"/>
      <c r="E19" s="396"/>
      <c r="F19" s="4"/>
      <c r="G19" s="194">
        <v>150</v>
      </c>
    </row>
    <row r="20" spans="1:7" s="166" customFormat="1" ht="12" customHeight="1" x14ac:dyDescent="0.2">
      <c r="A20" s="182" t="s">
        <v>226</v>
      </c>
      <c r="B20" s="175"/>
      <c r="C20" s="394" t="s">
        <v>233</v>
      </c>
      <c r="D20" s="395"/>
      <c r="E20" s="396"/>
      <c r="F20" s="4"/>
      <c r="G20" s="194">
        <v>1400</v>
      </c>
    </row>
    <row r="21" spans="1:7" s="166" customFormat="1" ht="12" customHeight="1" x14ac:dyDescent="0.2">
      <c r="A21" s="182" t="s">
        <v>227</v>
      </c>
      <c r="B21" s="175"/>
      <c r="C21" s="394" t="s">
        <v>234</v>
      </c>
      <c r="D21" s="395"/>
      <c r="E21" s="396"/>
      <c r="F21" s="4"/>
      <c r="G21" s="194">
        <v>1400</v>
      </c>
    </row>
    <row r="22" spans="1:7" s="166" customFormat="1" ht="12" customHeight="1" x14ac:dyDescent="0.2">
      <c r="A22" s="182" t="s">
        <v>228</v>
      </c>
      <c r="B22" s="175"/>
      <c r="C22" s="394" t="s">
        <v>235</v>
      </c>
      <c r="D22" s="395"/>
      <c r="E22" s="396"/>
      <c r="F22" s="4"/>
      <c r="G22" s="194">
        <v>860</v>
      </c>
    </row>
    <row r="23" spans="1:7" s="166" customFormat="1" ht="12" customHeight="1" x14ac:dyDescent="0.2">
      <c r="A23" s="182" t="s">
        <v>229</v>
      </c>
      <c r="B23" s="175"/>
      <c r="C23" s="394" t="s">
        <v>236</v>
      </c>
      <c r="D23" s="395"/>
      <c r="E23" s="396"/>
      <c r="F23" s="4"/>
      <c r="G23" s="194">
        <v>50</v>
      </c>
    </row>
    <row r="24" spans="1:7" s="166" customFormat="1" ht="12" customHeight="1" x14ac:dyDescent="0.2">
      <c r="A24" s="182" t="s">
        <v>229</v>
      </c>
      <c r="B24" s="175"/>
      <c r="C24" s="394" t="s">
        <v>237</v>
      </c>
      <c r="D24" s="395"/>
      <c r="E24" s="396"/>
      <c r="F24" s="4"/>
      <c r="G24" s="194">
        <v>180</v>
      </c>
    </row>
    <row r="25" spans="1:7" s="166" customFormat="1" ht="12" customHeight="1" x14ac:dyDescent="0.2">
      <c r="A25" s="509" t="s">
        <v>69</v>
      </c>
      <c r="B25" s="510"/>
      <c r="C25" s="510"/>
      <c r="D25" s="510"/>
      <c r="E25" s="510"/>
      <c r="F25" s="510"/>
      <c r="G25" s="195">
        <f>SUM(G17:G24)</f>
        <v>4940</v>
      </c>
    </row>
    <row r="26" spans="1:7" s="166" customFormat="1" ht="12" customHeight="1" x14ac:dyDescent="0.2">
      <c r="A26" s="196"/>
      <c r="B26" s="197"/>
      <c r="C26" s="198"/>
      <c r="D26" s="198"/>
      <c r="E26" s="198"/>
      <c r="F26" s="198"/>
      <c r="G26" s="278"/>
    </row>
    <row r="27" spans="1:7" s="166" customFormat="1" ht="12" customHeight="1" x14ac:dyDescent="0.2">
      <c r="A27" s="517" t="s">
        <v>101</v>
      </c>
      <c r="B27" s="501"/>
      <c r="C27" s="501"/>
      <c r="D27" s="501"/>
      <c r="E27" s="501"/>
      <c r="F27" s="501"/>
      <c r="G27" s="520"/>
    </row>
    <row r="28" spans="1:7" s="166" customFormat="1" ht="12" customHeight="1" x14ac:dyDescent="0.15">
      <c r="A28" s="503" t="s">
        <v>83</v>
      </c>
      <c r="B28" s="504"/>
      <c r="C28" s="504"/>
      <c r="D28" s="504"/>
      <c r="E28" s="504"/>
      <c r="F28" s="505"/>
      <c r="G28" s="352">
        <f>0.125*'1.financier final'!D40</f>
        <v>23113.875</v>
      </c>
    </row>
    <row r="29" spans="1:7" s="166" customFormat="1" ht="12" customHeight="1" x14ac:dyDescent="0.15">
      <c r="A29" s="506" t="s">
        <v>84</v>
      </c>
      <c r="B29" s="507"/>
      <c r="C29" s="507"/>
      <c r="D29" s="507"/>
      <c r="E29" s="507"/>
      <c r="F29" s="508"/>
      <c r="G29" s="353">
        <v>2730</v>
      </c>
    </row>
    <row r="30" spans="1:7" s="199" customFormat="1" ht="12" customHeight="1" x14ac:dyDescent="0.2">
      <c r="A30" s="528" t="s">
        <v>70</v>
      </c>
      <c r="B30" s="529"/>
      <c r="C30" s="529"/>
      <c r="D30" s="529"/>
      <c r="E30" s="529"/>
      <c r="F30" s="529"/>
      <c r="G30" s="188">
        <f>SUM(G28:G29)</f>
        <v>25843.875</v>
      </c>
    </row>
    <row r="31" spans="1:7" s="166" customFormat="1" ht="12" customHeight="1" x14ac:dyDescent="0.2">
      <c r="A31" s="530" t="s">
        <v>102</v>
      </c>
      <c r="B31" s="531"/>
      <c r="C31" s="531"/>
      <c r="D31" s="531"/>
      <c r="E31" s="531"/>
      <c r="F31" s="532"/>
      <c r="G31" s="279">
        <f>G12+G25+G30</f>
        <v>202283.875</v>
      </c>
    </row>
    <row r="32" spans="1:7" s="166" customFormat="1" ht="12" customHeight="1" x14ac:dyDescent="0.15">
      <c r="A32" s="200"/>
      <c r="B32" s="280"/>
      <c r="C32" s="280"/>
      <c r="D32" s="280"/>
      <c r="E32" s="280"/>
      <c r="F32" s="280"/>
      <c r="G32" s="201"/>
    </row>
    <row r="33" spans="1:14" s="165" customFormat="1" ht="18" customHeight="1" x14ac:dyDescent="0.2">
      <c r="A33" s="514" t="s">
        <v>72</v>
      </c>
      <c r="B33" s="515"/>
      <c r="C33" s="515"/>
      <c r="D33" s="515"/>
      <c r="E33" s="515"/>
      <c r="F33" s="515"/>
      <c r="G33" s="516"/>
    </row>
    <row r="34" spans="1:14" s="281" customFormat="1" ht="12" customHeight="1" x14ac:dyDescent="0.2">
      <c r="A34" s="533" t="s">
        <v>65</v>
      </c>
      <c r="B34" s="534"/>
      <c r="C34" s="534"/>
      <c r="D34" s="534"/>
      <c r="E34" s="534"/>
      <c r="F34" s="535"/>
      <c r="G34" s="354">
        <f>'1.financier final'!F55:F55</f>
        <v>209811</v>
      </c>
      <c r="N34" s="282"/>
    </row>
    <row r="35" spans="1:14" s="281" customFormat="1" ht="12" customHeight="1" x14ac:dyDescent="0.2">
      <c r="A35" s="533" t="s">
        <v>71</v>
      </c>
      <c r="B35" s="534"/>
      <c r="C35" s="534"/>
      <c r="D35" s="534"/>
      <c r="E35" s="534"/>
      <c r="F35" s="536"/>
      <c r="G35" s="354">
        <f>G31</f>
        <v>202283.875</v>
      </c>
    </row>
    <row r="36" spans="1:14" s="281" customFormat="1" ht="12" customHeight="1" x14ac:dyDescent="0.2">
      <c r="A36" s="540" t="s">
        <v>66</v>
      </c>
      <c r="B36" s="541"/>
      <c r="C36" s="541"/>
      <c r="D36" s="541"/>
      <c r="E36" s="542"/>
      <c r="F36" s="543"/>
      <c r="G36" s="283">
        <f>G34-G35</f>
        <v>7527.125</v>
      </c>
    </row>
    <row r="37" spans="1:14" s="281" customFormat="1" ht="12" customHeight="1" x14ac:dyDescent="0.2">
      <c r="A37" s="501"/>
      <c r="B37" s="501"/>
      <c r="C37" s="501"/>
      <c r="D37" s="501"/>
      <c r="E37" s="501"/>
      <c r="F37" s="501"/>
      <c r="G37" s="501"/>
    </row>
    <row r="38" spans="1:14" s="165" customFormat="1" ht="18" customHeight="1" x14ac:dyDescent="0.2">
      <c r="A38" s="537" t="s">
        <v>148</v>
      </c>
      <c r="B38" s="538"/>
      <c r="C38" s="538"/>
      <c r="D38" s="538"/>
      <c r="E38" s="538"/>
      <c r="F38" s="538"/>
      <c r="G38" s="539"/>
    </row>
    <row r="39" spans="1:14" s="89" customFormat="1" ht="14" customHeight="1" x14ac:dyDescent="0.2">
      <c r="A39" s="292" t="s">
        <v>67</v>
      </c>
      <c r="B39" s="399">
        <v>44256</v>
      </c>
      <c r="C39" s="293" t="s">
        <v>11</v>
      </c>
      <c r="D39" s="291" t="s">
        <v>238</v>
      </c>
      <c r="E39" s="203" t="s">
        <v>9</v>
      </c>
      <c r="F39" s="204" t="s">
        <v>42</v>
      </c>
      <c r="G39" s="205" t="s">
        <v>0</v>
      </c>
    </row>
    <row r="40" spans="1:14" s="281" customFormat="1" ht="12" customHeight="1" x14ac:dyDescent="0.2">
      <c r="A40" s="544" t="s">
        <v>109</v>
      </c>
      <c r="B40" s="545"/>
      <c r="C40" s="545"/>
      <c r="D40" s="546"/>
      <c r="E40" s="344">
        <v>36.75</v>
      </c>
      <c r="F40" s="294">
        <v>54250</v>
      </c>
      <c r="G40" s="295">
        <f>F40/E40</f>
        <v>1476.1904761904761</v>
      </c>
    </row>
    <row r="41" spans="1:14" s="281" customFormat="1" ht="12" customHeight="1" x14ac:dyDescent="0.2">
      <c r="A41" s="547" t="s">
        <v>144</v>
      </c>
      <c r="B41" s="548"/>
      <c r="C41" s="548"/>
      <c r="D41" s="549"/>
      <c r="E41" s="206">
        <f>IFERROR(F41/G41,0)</f>
        <v>37.616851311953354</v>
      </c>
      <c r="F41" s="207">
        <f>C12</f>
        <v>6451290</v>
      </c>
      <c r="G41" s="202">
        <f>G12</f>
        <v>171500</v>
      </c>
    </row>
    <row r="42" spans="1:14" s="281" customFormat="1" ht="12" customHeight="1" x14ac:dyDescent="0.2">
      <c r="A42" s="550" t="s">
        <v>151</v>
      </c>
      <c r="B42" s="551"/>
      <c r="C42" s="551"/>
      <c r="D42" s="552"/>
      <c r="E42" s="206">
        <f>E41</f>
        <v>37.616851311953354</v>
      </c>
      <c r="F42" s="351">
        <v>468765</v>
      </c>
      <c r="G42" s="202">
        <f>IFERROR(F42/E42,0)</f>
        <v>12461.569314044167</v>
      </c>
    </row>
    <row r="43" spans="1:14" s="281" customFormat="1" ht="12" customHeight="1" x14ac:dyDescent="0.2">
      <c r="A43" s="547" t="s">
        <v>145</v>
      </c>
      <c r="B43" s="548"/>
      <c r="C43" s="548"/>
      <c r="D43" s="549"/>
      <c r="E43" s="208">
        <f>E41</f>
        <v>37.616851311953354</v>
      </c>
      <c r="F43" s="294">
        <v>0</v>
      </c>
      <c r="G43" s="209">
        <f>IFERROR(F43/E43,0)</f>
        <v>0</v>
      </c>
      <c r="H43" s="166"/>
    </row>
    <row r="44" spans="1:14" s="281" customFormat="1" ht="12" customHeight="1" x14ac:dyDescent="0.2">
      <c r="A44" s="553" t="s">
        <v>142</v>
      </c>
      <c r="B44" s="554"/>
      <c r="C44" s="554"/>
      <c r="D44" s="555"/>
      <c r="E44" s="210">
        <f>IFERROR(F44/G44,0)</f>
        <v>37.609950680429186</v>
      </c>
      <c r="F44" s="211">
        <f>IFERROR(SUM(F40:F43),0)</f>
        <v>6974305</v>
      </c>
      <c r="G44" s="212">
        <f>IFERROR(SUM(G40:G43),0)</f>
        <v>185437.75979023465</v>
      </c>
      <c r="H44" s="166"/>
    </row>
    <row r="45" spans="1:14" s="281" customFormat="1" ht="12" customHeight="1" x14ac:dyDescent="0.2">
      <c r="A45" s="556" t="s">
        <v>73</v>
      </c>
      <c r="B45" s="557"/>
      <c r="C45" s="557"/>
      <c r="D45" s="558"/>
      <c r="E45" s="296"/>
      <c r="F45" s="297"/>
      <c r="G45" s="298"/>
      <c r="H45" s="166"/>
    </row>
    <row r="46" spans="1:14" s="281" customFormat="1" ht="12" customHeight="1" x14ac:dyDescent="0.2">
      <c r="A46" s="572" t="s">
        <v>117</v>
      </c>
      <c r="B46" s="573"/>
      <c r="C46" s="573"/>
      <c r="D46" s="574"/>
      <c r="E46" s="208">
        <f>IFERROR(F46/G46,0)</f>
        <v>37.609950680429193</v>
      </c>
      <c r="F46" s="213">
        <f>'2.Comp. budgétaire'!D56</f>
        <v>7121497.1563613201</v>
      </c>
      <c r="G46" s="209">
        <f>'2.Comp. budgétaire'!E56</f>
        <v>189351.4090691717</v>
      </c>
    </row>
    <row r="47" spans="1:14" s="281" customFormat="1" ht="12" customHeight="1" x14ac:dyDescent="0.2">
      <c r="A47" s="575" t="s">
        <v>108</v>
      </c>
      <c r="B47" s="576"/>
      <c r="C47" s="576"/>
      <c r="D47" s="577"/>
      <c r="E47" s="208">
        <f>E46</f>
        <v>37.609950680429193</v>
      </c>
      <c r="F47" s="213">
        <f>IFERROR(G47*E47,0)</f>
        <v>185793.1563613202</v>
      </c>
      <c r="G47" s="209">
        <f>'2.Comp. budgétaire'!F56</f>
        <v>4940</v>
      </c>
    </row>
    <row r="48" spans="1:14" s="281" customFormat="1" ht="12" customHeight="1" x14ac:dyDescent="0.2">
      <c r="A48" s="562" t="s">
        <v>107</v>
      </c>
      <c r="B48" s="563"/>
      <c r="C48" s="563"/>
      <c r="D48" s="564"/>
      <c r="E48" s="214">
        <f>IFERROR(F48/G48,0)</f>
        <v>37.609950680429193</v>
      </c>
      <c r="F48" s="211">
        <f>F46-F47</f>
        <v>6935704</v>
      </c>
      <c r="G48" s="212">
        <f>G46-G47</f>
        <v>184411.4090691717</v>
      </c>
    </row>
    <row r="49" spans="1:7" s="281" customFormat="1" ht="12" customHeight="1" x14ac:dyDescent="0.2">
      <c r="A49" s="215"/>
      <c r="B49" s="216"/>
      <c r="C49" s="216"/>
      <c r="D49" s="217" t="s">
        <v>110</v>
      </c>
      <c r="E49" s="299"/>
      <c r="F49" s="300"/>
      <c r="G49" s="301"/>
    </row>
    <row r="50" spans="1:7" s="281" customFormat="1" ht="12" customHeight="1" x14ac:dyDescent="0.2">
      <c r="A50" s="565" t="s">
        <v>111</v>
      </c>
      <c r="B50" s="566"/>
      <c r="C50" s="566"/>
      <c r="D50" s="567"/>
      <c r="E50" s="210">
        <f>IFERROR(F50/G50,0)</f>
        <v>37.609950680428831</v>
      </c>
      <c r="F50" s="211">
        <f>F44-F48</f>
        <v>38601</v>
      </c>
      <c r="G50" s="212">
        <f>G44-G48</f>
        <v>1026.3507210629468</v>
      </c>
    </row>
    <row r="51" spans="1:7" s="281" customFormat="1" ht="12" customHeight="1" x14ac:dyDescent="0.2">
      <c r="A51" s="568" t="s">
        <v>116</v>
      </c>
      <c r="B51" s="569"/>
      <c r="C51" s="569"/>
      <c r="D51" s="570"/>
      <c r="E51" s="344">
        <f>E11</f>
        <v>37.119999999999997</v>
      </c>
      <c r="F51" s="207">
        <f>F50</f>
        <v>38601</v>
      </c>
      <c r="G51" s="202">
        <f>IFERROR(F51/E51,0)</f>
        <v>1039.8976293103449</v>
      </c>
    </row>
    <row r="52" spans="1:7" s="281" customFormat="1" ht="12" customHeight="1" x14ac:dyDescent="0.2">
      <c r="A52" s="571" t="s">
        <v>74</v>
      </c>
      <c r="B52" s="510"/>
      <c r="C52" s="510"/>
      <c r="D52" s="527"/>
      <c r="E52" s="302"/>
      <c r="F52" s="303"/>
      <c r="G52" s="218">
        <f>G50-G51</f>
        <v>-13.546908247398051</v>
      </c>
    </row>
    <row r="53" spans="1:7" s="281" customFormat="1" ht="14" customHeight="1" x14ac:dyDescent="0.2">
      <c r="A53" s="559" t="s">
        <v>115</v>
      </c>
      <c r="B53" s="560"/>
      <c r="C53" s="560"/>
      <c r="D53" s="519"/>
      <c r="E53" s="561"/>
      <c r="F53" s="284">
        <f>F50</f>
        <v>38601</v>
      </c>
      <c r="G53" s="285">
        <f>IF(E51=0,G50,IF(G51&lt;G50,G51,G50))</f>
        <v>1026.3507210629468</v>
      </c>
    </row>
    <row r="54" spans="1:7" ht="18" customHeight="1" x14ac:dyDescent="0.15">
      <c r="A54" s="496" t="s">
        <v>122</v>
      </c>
      <c r="B54" s="496"/>
      <c r="C54" s="496"/>
      <c r="D54" s="496"/>
      <c r="E54" s="496"/>
      <c r="F54" s="496"/>
      <c r="G54" s="496"/>
    </row>
  </sheetData>
  <mergeCells count="35">
    <mergeCell ref="A45:D45"/>
    <mergeCell ref="A53:E53"/>
    <mergeCell ref="A48:D48"/>
    <mergeCell ref="A50:D50"/>
    <mergeCell ref="A51:D51"/>
    <mergeCell ref="A52:D52"/>
    <mergeCell ref="A46:D46"/>
    <mergeCell ref="A47:D47"/>
    <mergeCell ref="A40:D40"/>
    <mergeCell ref="A41:D41"/>
    <mergeCell ref="A42:D42"/>
    <mergeCell ref="A43:D43"/>
    <mergeCell ref="A44:D44"/>
    <mergeCell ref="A33:G33"/>
    <mergeCell ref="A34:F34"/>
    <mergeCell ref="A35:F35"/>
    <mergeCell ref="A37:G37"/>
    <mergeCell ref="A38:G38"/>
    <mergeCell ref="A36:F36"/>
    <mergeCell ref="A54:G54"/>
    <mergeCell ref="D1:E1"/>
    <mergeCell ref="A13:E13"/>
    <mergeCell ref="A28:F28"/>
    <mergeCell ref="A29:F29"/>
    <mergeCell ref="A25:F25"/>
    <mergeCell ref="C16:E16"/>
    <mergeCell ref="A2:G2"/>
    <mergeCell ref="A3:G3"/>
    <mergeCell ref="A15:G15"/>
    <mergeCell ref="C17:E17"/>
    <mergeCell ref="C18:E18"/>
    <mergeCell ref="A27:G27"/>
    <mergeCell ref="A12:B12"/>
    <mergeCell ref="A30:F30"/>
    <mergeCell ref="A31:F31"/>
  </mergeCells>
  <phoneticPr fontId="3" type="noConversion"/>
  <conditionalFormatting sqref="E5:E11">
    <cfRule type="cellIs" dxfId="1" priority="3" operator="equal">
      <formula>0</formula>
    </cfRule>
  </conditionalFormatting>
  <conditionalFormatting sqref="E12">
    <cfRule type="cellIs" dxfId="0" priority="2" operator="equal">
      <formula>0</formula>
    </cfRule>
  </conditionalFormatting>
  <dataValidations disablePrompts="1" xWindow="1529" yWindow="739" count="2">
    <dataValidation allowBlank="1" showInputMessage="1" showErrorMessage="1" prompt="Après ajustement au dernier taux d'envoi, le solde retenu est le plus petit solde." sqref="G53" xr:uid="{00000000-0002-0000-0200-000000000000}"/>
    <dataValidation allowBlank="1" showInputMessage="1" showErrorMessage="1" prompt="Devrait correspondre à 12.5% du total des montants nets reçus pas la FGC (3b)." sqref="G28" xr:uid="{00000000-0002-0000-0200-000001000000}"/>
  </dataValidations>
  <printOptions horizontalCentered="1"/>
  <pageMargins left="0.39000000000000007" right="0.39000000000000007" top="0.90999999999999992" bottom="0.51" header="0.55000000000000004" footer="0.31"/>
  <pageSetup paperSize="9" scale="86" fitToHeight="2" orientation="portrait" horizontalDpi="4294967292" verticalDpi="4294967292"/>
  <headerFooter>
    <oddFooter>&amp;L&amp;"Calibri,Normal"&amp;8&amp;K808080FGC- Rapport financier final de projets de développement&amp;R&amp;"Calibri,Normal"&amp;8&amp;K000000 &amp;K00-03411.&amp;K8080802021</oddFooter>
  </headerFooter>
  <ignoredErrors>
    <ignoredError sqref="C12 G12 G30 G25 G43:G44 G51" emptyCellReference="1"/>
    <ignoredError sqref="E47:G47 E43" formula="1"/>
  </ignoredErrors>
  <drawing r:id="rId1"/>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pageSetUpPr fitToPage="1"/>
  </sheetPr>
  <dimension ref="A1:S34"/>
  <sheetViews>
    <sheetView showGridLines="0" zoomScaleNormal="100" zoomScaleSheetLayoutView="106" zoomScalePageLayoutView="125" workbookViewId="0">
      <selection activeCell="A2" sqref="A2"/>
    </sheetView>
  </sheetViews>
  <sheetFormatPr baseColWidth="10" defaultColWidth="10.83203125" defaultRowHeight="12" x14ac:dyDescent="0.15"/>
  <cols>
    <col min="1" max="1" width="23" style="90" customWidth="1"/>
    <col min="2" max="2" width="11.83203125" style="90" customWidth="1"/>
    <col min="3" max="3" width="6" style="90" customWidth="1"/>
    <col min="4" max="4" width="16" style="90" customWidth="1"/>
    <col min="5" max="5" width="6.1640625" style="90" customWidth="1"/>
    <col min="6" max="6" width="10.1640625" style="90" customWidth="1"/>
    <col min="7" max="7" width="13.6640625" style="90" customWidth="1"/>
    <col min="8" max="8" width="20" style="90" customWidth="1"/>
    <col min="9" max="9" width="7" style="90" customWidth="1"/>
    <col min="10" max="10" width="6.1640625" style="90" customWidth="1"/>
    <col min="11" max="11" width="10.83203125" style="90"/>
    <col min="12" max="12" width="2.83203125" style="90" customWidth="1"/>
    <col min="13" max="13" width="10.83203125" style="90"/>
    <col min="14" max="14" width="6.6640625" style="90" customWidth="1"/>
    <col min="15" max="15" width="10.83203125" style="90" hidden="1" customWidth="1"/>
    <col min="16" max="16384" width="10.83203125" style="90"/>
  </cols>
  <sheetData>
    <row r="1" spans="1:19" s="268" customFormat="1" ht="22" customHeight="1" x14ac:dyDescent="0.15">
      <c r="A1" s="263" t="s">
        <v>29</v>
      </c>
      <c r="B1" s="264" t="str">
        <f>'1.financier final'!G2</f>
        <v>21-85</v>
      </c>
      <c r="C1" s="263" t="s">
        <v>30</v>
      </c>
      <c r="D1" s="265" t="str">
        <f>'1.financier final'!B2</f>
        <v>La Terre est ronde</v>
      </c>
      <c r="E1" s="266"/>
      <c r="F1" s="267" t="s">
        <v>15</v>
      </c>
      <c r="G1" s="265" t="str">
        <f>'1.financier final'!B3</f>
        <v>Nicaragua</v>
      </c>
    </row>
    <row r="2" spans="1:19" ht="13" customHeight="1" x14ac:dyDescent="0.15">
      <c r="A2" s="220"/>
      <c r="B2" s="220"/>
      <c r="C2" s="220"/>
      <c r="D2" s="221"/>
      <c r="E2" s="221"/>
      <c r="F2" s="222"/>
      <c r="G2" s="219"/>
    </row>
    <row r="3" spans="1:19" ht="20" customHeight="1" x14ac:dyDescent="0.15">
      <c r="A3" s="586" t="s">
        <v>104</v>
      </c>
      <c r="B3" s="587"/>
      <c r="C3" s="223"/>
      <c r="D3" s="586" t="s">
        <v>103</v>
      </c>
      <c r="E3" s="588"/>
      <c r="F3" s="588"/>
      <c r="G3" s="587"/>
      <c r="H3" s="224"/>
      <c r="I3" s="224"/>
      <c r="J3" s="224"/>
      <c r="K3" s="224"/>
      <c r="L3" s="224"/>
      <c r="M3" s="224"/>
      <c r="N3" s="224"/>
      <c r="O3" s="224"/>
      <c r="P3" s="224"/>
      <c r="Q3" s="224"/>
      <c r="R3" s="224"/>
      <c r="S3" s="224"/>
    </row>
    <row r="4" spans="1:19" ht="14" customHeight="1" x14ac:dyDescent="0.15">
      <c r="A4" s="225"/>
      <c r="B4" s="226" t="s">
        <v>0</v>
      </c>
      <c r="C4" s="227"/>
      <c r="D4" s="595"/>
      <c r="E4" s="596"/>
      <c r="F4" s="228" t="s">
        <v>0</v>
      </c>
      <c r="G4" s="229" t="s">
        <v>14</v>
      </c>
      <c r="H4" s="224"/>
      <c r="I4" s="224"/>
      <c r="J4" s="224"/>
      <c r="K4" s="224"/>
      <c r="L4" s="224"/>
      <c r="M4" s="224"/>
      <c r="N4" s="224"/>
      <c r="O4" s="224"/>
      <c r="P4" s="224"/>
      <c r="Q4" s="224"/>
      <c r="R4" s="224"/>
      <c r="S4" s="224"/>
    </row>
    <row r="5" spans="1:19" ht="14" customHeight="1" x14ac:dyDescent="0.15">
      <c r="A5" s="230" t="s">
        <v>31</v>
      </c>
      <c r="B5" s="231">
        <f>'3.financier final'!G36</f>
        <v>7527.125</v>
      </c>
      <c r="C5" s="232"/>
      <c r="D5" s="589" t="s">
        <v>34</v>
      </c>
      <c r="E5" s="590"/>
      <c r="F5" s="233">
        <f>IF(B$7&lt;0,0,(B$7*G5))</f>
        <v>7257.41638697915</v>
      </c>
      <c r="G5" s="234">
        <f>'1.financier final'!G17</f>
        <v>0.848475710185013</v>
      </c>
      <c r="H5" s="224"/>
      <c r="I5" s="235"/>
      <c r="J5" s="224"/>
      <c r="K5" s="224"/>
      <c r="L5" s="224"/>
      <c r="M5" s="224"/>
      <c r="N5" s="224"/>
      <c r="O5" s="224"/>
      <c r="P5" s="224"/>
      <c r="Q5" s="224"/>
      <c r="R5" s="224"/>
      <c r="S5" s="224"/>
    </row>
    <row r="6" spans="1:19" s="239" customFormat="1" ht="14" customHeight="1" thickBot="1" x14ac:dyDescent="0.25">
      <c r="A6" s="230" t="s">
        <v>32</v>
      </c>
      <c r="B6" s="236">
        <f>'3.financier final'!G53</f>
        <v>1026.3507210629468</v>
      </c>
      <c r="C6" s="232"/>
      <c r="D6" s="591" t="s">
        <v>35</v>
      </c>
      <c r="E6" s="592"/>
      <c r="F6" s="237">
        <f>IF(B$7&lt;0,0,(B$7*G6))</f>
        <v>1296.0593340837968</v>
      </c>
      <c r="G6" s="238">
        <f>'1.financier final'!G22</f>
        <v>0.151524289814987</v>
      </c>
      <c r="H6" s="224"/>
      <c r="I6" s="224"/>
      <c r="J6" s="224"/>
      <c r="K6" s="224"/>
      <c r="L6" s="224"/>
      <c r="M6" s="224"/>
      <c r="N6" s="224"/>
      <c r="O6" s="224"/>
      <c r="P6" s="224"/>
      <c r="Q6" s="224"/>
      <c r="R6" s="224"/>
      <c r="S6" s="224"/>
    </row>
    <row r="7" spans="1:19" ht="14" customHeight="1" thickTop="1" x14ac:dyDescent="0.15">
      <c r="A7" s="240" t="s">
        <v>33</v>
      </c>
      <c r="B7" s="241">
        <f>B5+B6</f>
        <v>8553.4757210629468</v>
      </c>
      <c r="C7" s="242"/>
      <c r="D7" s="593" t="s">
        <v>33</v>
      </c>
      <c r="E7" s="594"/>
      <c r="F7" s="243">
        <f>SUM(F5:F6)</f>
        <v>8553.4757210629468</v>
      </c>
      <c r="G7" s="244">
        <f>SUM(G5:G6)</f>
        <v>1</v>
      </c>
      <c r="H7" s="245"/>
      <c r="I7" s="245"/>
      <c r="J7" s="245"/>
      <c r="K7" s="245"/>
      <c r="L7" s="245"/>
      <c r="M7" s="245"/>
      <c r="N7" s="245"/>
      <c r="O7" s="245"/>
      <c r="P7" s="245"/>
      <c r="Q7" s="245"/>
      <c r="R7" s="245"/>
      <c r="S7" s="245"/>
    </row>
    <row r="8" spans="1:19" ht="13" customHeight="1" x14ac:dyDescent="0.15">
      <c r="A8" s="599"/>
      <c r="B8" s="600"/>
      <c r="C8" s="242"/>
      <c r="D8" s="246"/>
      <c r="E8" s="242"/>
      <c r="F8" s="242"/>
      <c r="G8" s="247"/>
      <c r="H8" s="224"/>
      <c r="I8" s="224"/>
      <c r="J8" s="224"/>
      <c r="K8" s="224"/>
      <c r="L8" s="224"/>
      <c r="M8" s="224"/>
      <c r="N8" s="224"/>
      <c r="O8" s="224"/>
      <c r="P8" s="224"/>
      <c r="Q8" s="224"/>
      <c r="R8" s="224"/>
      <c r="S8" s="224"/>
    </row>
    <row r="9" spans="1:19" s="13" customFormat="1" ht="20" customHeight="1" x14ac:dyDescent="0.2">
      <c r="A9" s="50" t="s">
        <v>56</v>
      </c>
      <c r="B9" s="51"/>
      <c r="C9" s="51"/>
      <c r="D9" s="51"/>
      <c r="E9" s="51"/>
      <c r="F9" s="51"/>
      <c r="G9" s="12"/>
    </row>
    <row r="10" spans="1:19" ht="74" customHeight="1" x14ac:dyDescent="0.15">
      <c r="A10" s="603"/>
      <c r="B10" s="604"/>
      <c r="C10" s="604"/>
      <c r="D10" s="604"/>
      <c r="E10" s="604"/>
      <c r="F10" s="604"/>
      <c r="G10" s="605"/>
    </row>
    <row r="11" spans="1:19" ht="13" customHeight="1" x14ac:dyDescent="0.15"/>
    <row r="12" spans="1:19" s="13" customFormat="1" ht="20" customHeight="1" x14ac:dyDescent="0.2">
      <c r="A12" s="50" t="s">
        <v>105</v>
      </c>
      <c r="B12" s="51"/>
      <c r="C12" s="51"/>
      <c r="D12" s="51"/>
      <c r="E12" s="51"/>
      <c r="F12" s="51"/>
      <c r="G12" s="12"/>
    </row>
    <row r="13" spans="1:19" ht="40" customHeight="1" x14ac:dyDescent="0.15">
      <c r="A13" s="248"/>
      <c r="B13" s="249"/>
      <c r="C13" s="249"/>
      <c r="D13" s="249"/>
      <c r="E13" s="249"/>
      <c r="F13" s="249"/>
      <c r="G13" s="250" t="s">
        <v>124</v>
      </c>
    </row>
    <row r="14" spans="1:19" s="252" customFormat="1" ht="40" customHeight="1" x14ac:dyDescent="0.2">
      <c r="A14" s="601" t="s">
        <v>152</v>
      </c>
      <c r="B14" s="602"/>
      <c r="C14" s="602"/>
      <c r="D14" s="602"/>
      <c r="E14" s="602"/>
      <c r="F14" s="602"/>
      <c r="G14" s="251"/>
      <c r="I14" s="253"/>
    </row>
    <row r="15" spans="1:19" ht="31" customHeight="1" x14ac:dyDescent="0.15">
      <c r="A15" s="601" t="s">
        <v>153</v>
      </c>
      <c r="B15" s="602"/>
      <c r="C15" s="602"/>
      <c r="D15" s="602"/>
      <c r="E15" s="602"/>
      <c r="F15" s="602"/>
      <c r="G15" s="254"/>
    </row>
    <row r="16" spans="1:19" ht="51" customHeight="1" x14ac:dyDescent="0.15">
      <c r="A16" s="597" t="s">
        <v>154</v>
      </c>
      <c r="B16" s="602"/>
      <c r="C16" s="602"/>
      <c r="D16" s="602"/>
      <c r="E16" s="602"/>
      <c r="F16" s="602"/>
      <c r="G16" s="255"/>
    </row>
    <row r="17" spans="1:9" ht="31" customHeight="1" x14ac:dyDescent="0.15">
      <c r="A17" s="597" t="s">
        <v>123</v>
      </c>
      <c r="B17" s="598"/>
      <c r="C17" s="598"/>
      <c r="D17" s="598"/>
      <c r="E17" s="598"/>
      <c r="F17" s="598"/>
      <c r="G17" s="255"/>
    </row>
    <row r="18" spans="1:9" x14ac:dyDescent="0.15">
      <c r="A18" s="95"/>
      <c r="B18" s="95"/>
      <c r="C18" s="95"/>
      <c r="D18" s="95"/>
      <c r="E18" s="95"/>
      <c r="F18" s="95"/>
      <c r="G18" s="95"/>
    </row>
    <row r="19" spans="1:9" s="219" customFormat="1" x14ac:dyDescent="0.15">
      <c r="A19" s="256" t="s">
        <v>24</v>
      </c>
      <c r="B19" s="584" t="s">
        <v>106</v>
      </c>
      <c r="C19" s="584"/>
      <c r="D19" s="584"/>
      <c r="E19" s="584"/>
      <c r="F19" s="584"/>
      <c r="G19" s="585"/>
    </row>
    <row r="20" spans="1:9" x14ac:dyDescent="0.15">
      <c r="A20" s="248"/>
      <c r="B20" s="249"/>
      <c r="C20" s="249"/>
      <c r="D20" s="249"/>
      <c r="E20" s="249"/>
      <c r="F20" s="249"/>
      <c r="G20" s="257"/>
      <c r="H20" s="249"/>
      <c r="I20" s="249"/>
    </row>
    <row r="21" spans="1:9" x14ac:dyDescent="0.15">
      <c r="A21" s="248"/>
      <c r="B21" s="249"/>
      <c r="C21" s="249"/>
      <c r="D21" s="249"/>
      <c r="E21" s="249"/>
      <c r="F21" s="249"/>
      <c r="G21" s="257"/>
      <c r="H21" s="249"/>
      <c r="I21" s="249"/>
    </row>
    <row r="22" spans="1:9" x14ac:dyDescent="0.15">
      <c r="A22" s="248"/>
      <c r="B22" s="583" t="s">
        <v>25</v>
      </c>
      <c r="C22" s="583"/>
      <c r="D22" s="583"/>
      <c r="E22" s="258"/>
      <c r="F22" s="581" t="s">
        <v>25</v>
      </c>
      <c r="G22" s="582"/>
      <c r="H22" s="249"/>
      <c r="I22" s="249"/>
    </row>
    <row r="23" spans="1:9" ht="27" customHeight="1" x14ac:dyDescent="0.15">
      <c r="A23" s="259"/>
      <c r="B23" s="578"/>
      <c r="C23" s="579"/>
      <c r="D23" s="579"/>
      <c r="E23" s="249"/>
      <c r="F23" s="578"/>
      <c r="G23" s="580"/>
      <c r="H23" s="249"/>
      <c r="I23" s="249"/>
    </row>
    <row r="24" spans="1:9" x14ac:dyDescent="0.15">
      <c r="A24" s="248"/>
      <c r="B24" s="249"/>
      <c r="C24" s="249"/>
      <c r="D24" s="249"/>
      <c r="E24" s="249"/>
      <c r="F24" s="249"/>
      <c r="G24" s="257"/>
      <c r="H24" s="249"/>
      <c r="I24" s="249"/>
    </row>
    <row r="25" spans="1:9" x14ac:dyDescent="0.15">
      <c r="A25" s="248"/>
      <c r="B25" s="249"/>
      <c r="C25" s="249"/>
      <c r="D25" s="249"/>
      <c r="E25" s="249"/>
      <c r="F25" s="249"/>
      <c r="G25" s="257"/>
      <c r="H25" s="249"/>
      <c r="I25" s="249"/>
    </row>
    <row r="26" spans="1:9" x14ac:dyDescent="0.15">
      <c r="A26" s="248"/>
      <c r="B26" s="249"/>
      <c r="C26" s="249"/>
      <c r="D26" s="249"/>
      <c r="E26" s="249"/>
      <c r="F26" s="249"/>
      <c r="G26" s="257"/>
      <c r="H26" s="249"/>
      <c r="I26" s="249"/>
    </row>
    <row r="27" spans="1:9" x14ac:dyDescent="0.15">
      <c r="A27" s="248"/>
      <c r="B27" s="249"/>
      <c r="C27" s="249"/>
      <c r="D27" s="249"/>
      <c r="E27" s="249"/>
      <c r="F27" s="249"/>
      <c r="G27" s="257"/>
      <c r="H27" s="249"/>
      <c r="I27" s="249"/>
    </row>
    <row r="28" spans="1:9" x14ac:dyDescent="0.15">
      <c r="A28" s="248"/>
      <c r="B28" s="249"/>
      <c r="C28" s="249"/>
      <c r="D28" s="249"/>
      <c r="E28" s="249"/>
      <c r="F28" s="249"/>
      <c r="G28" s="257"/>
      <c r="H28" s="249"/>
      <c r="I28" s="249"/>
    </row>
    <row r="29" spans="1:9" x14ac:dyDescent="0.15">
      <c r="A29" s="248"/>
      <c r="B29" s="249"/>
      <c r="C29" s="249"/>
      <c r="D29" s="249"/>
      <c r="E29" s="249"/>
      <c r="F29" s="249"/>
      <c r="G29" s="257"/>
      <c r="H29" s="249"/>
      <c r="I29" s="249"/>
    </row>
    <row r="30" spans="1:9" x14ac:dyDescent="0.15">
      <c r="A30" s="248"/>
      <c r="B30" s="249"/>
      <c r="C30" s="249"/>
      <c r="D30" s="249"/>
      <c r="E30" s="249"/>
      <c r="F30" s="249"/>
      <c r="G30" s="257"/>
      <c r="H30" s="249"/>
      <c r="I30" s="249"/>
    </row>
    <row r="31" spans="1:9" x14ac:dyDescent="0.15">
      <c r="A31" s="248"/>
      <c r="B31" s="249"/>
      <c r="C31" s="249"/>
      <c r="D31" s="249"/>
      <c r="E31" s="249"/>
      <c r="F31" s="249"/>
      <c r="G31" s="257"/>
      <c r="H31" s="249"/>
      <c r="I31" s="249"/>
    </row>
    <row r="32" spans="1:9" x14ac:dyDescent="0.15">
      <c r="A32" s="260"/>
      <c r="B32" s="261"/>
      <c r="C32" s="261"/>
      <c r="D32" s="261"/>
      <c r="E32" s="261"/>
      <c r="F32" s="261"/>
      <c r="G32" s="262"/>
      <c r="H32" s="249"/>
      <c r="I32" s="249"/>
    </row>
    <row r="33" spans="1:9" x14ac:dyDescent="0.15">
      <c r="A33" s="249"/>
      <c r="B33" s="249"/>
      <c r="C33" s="249"/>
      <c r="D33" s="249"/>
      <c r="E33" s="249"/>
      <c r="F33" s="249"/>
      <c r="G33" s="249"/>
      <c r="H33" s="249"/>
      <c r="I33" s="249"/>
    </row>
    <row r="34" spans="1:9" x14ac:dyDescent="0.15">
      <c r="A34" s="249"/>
      <c r="B34" s="249"/>
      <c r="C34" s="249"/>
      <c r="D34" s="249"/>
      <c r="E34" s="249"/>
      <c r="F34" s="249"/>
      <c r="G34" s="249"/>
      <c r="H34" s="249"/>
      <c r="I34" s="249"/>
    </row>
  </sheetData>
  <sheetProtection formatCells="0" insertRows="0"/>
  <mergeCells count="17">
    <mergeCell ref="A17:F17"/>
    <mergeCell ref="A8:B8"/>
    <mergeCell ref="A14:F14"/>
    <mergeCell ref="A15:F15"/>
    <mergeCell ref="A16:F16"/>
    <mergeCell ref="A10:G10"/>
    <mergeCell ref="A3:B3"/>
    <mergeCell ref="D3:G3"/>
    <mergeCell ref="D5:E5"/>
    <mergeCell ref="D6:E6"/>
    <mergeCell ref="D7:E7"/>
    <mergeCell ref="D4:E4"/>
    <mergeCell ref="B23:D23"/>
    <mergeCell ref="F23:G23"/>
    <mergeCell ref="F22:G22"/>
    <mergeCell ref="B22:D22"/>
    <mergeCell ref="B19:G19"/>
  </mergeCells>
  <phoneticPr fontId="3" type="noConversion"/>
  <printOptions horizontalCentered="1"/>
  <pageMargins left="0.39000000000000007" right="0.39000000000000007" top="0.90999999999999992" bottom="0.51" header="0.55000000000000004" footer="0.31"/>
  <pageSetup paperSize="9" scale="78" orientation="portrait" horizontalDpi="4294967292" verticalDpi="4294967292"/>
  <headerFooter>
    <oddHeader>&amp;R&amp;"Calibri,Normal"&amp;8&amp;K808080Final  onglet 4</oddHeader>
    <oddFooter>&amp;L&amp;"Calibri,Normal"&amp;8&amp;K808080FGC- Rapport financier final de projets de développement&amp;R&amp;"Calibri,Normal"&amp;8&amp;K00-034 11.&amp;K8080802021</oddFooter>
  </headerFooter>
  <ignoredErrors>
    <ignoredError sqref="G1 B1 D1" emptyCellReference="1"/>
  </ignoredErrors>
  <drawing r:id="rId1"/>
  <legacyDrawing r:id="rId2"/>
  <mc:AlternateContent xmlns:mc="http://schemas.openxmlformats.org/markup-compatibility/2006">
    <mc:Choice Requires="x14">
      <controls>
        <mc:AlternateContent xmlns:mc="http://schemas.openxmlformats.org/markup-compatibility/2006">
          <mc:Choice Requires="x14">
            <control shapeId="3086" r:id="rId3" name="Check Box 14">
              <controlPr defaultSize="0" autoFill="0" autoLine="0" autoPict="0">
                <anchor moveWithCells="1">
                  <from>
                    <xdr:col>6</xdr:col>
                    <xdr:colOff>419100</xdr:colOff>
                    <xdr:row>15</xdr:row>
                    <xdr:rowOff>50800</xdr:rowOff>
                  </from>
                  <to>
                    <xdr:col>6</xdr:col>
                    <xdr:colOff>812800</xdr:colOff>
                    <xdr:row>15</xdr:row>
                    <xdr:rowOff>393700</xdr:rowOff>
                  </to>
                </anchor>
              </controlPr>
            </control>
          </mc:Choice>
        </mc:AlternateContent>
        <mc:AlternateContent xmlns:mc="http://schemas.openxmlformats.org/markup-compatibility/2006">
          <mc:Choice Requires="x14">
            <control shapeId="3087" r:id="rId4" name="Check Box 15">
              <controlPr defaultSize="0" autoFill="0" autoLine="0" autoPict="0">
                <anchor moveWithCells="1">
                  <from>
                    <xdr:col>6</xdr:col>
                    <xdr:colOff>406400</xdr:colOff>
                    <xdr:row>14</xdr:row>
                    <xdr:rowOff>50800</xdr:rowOff>
                  </from>
                  <to>
                    <xdr:col>6</xdr:col>
                    <xdr:colOff>812800</xdr:colOff>
                    <xdr:row>14</xdr:row>
                    <xdr:rowOff>381000</xdr:rowOff>
                  </to>
                </anchor>
              </controlPr>
            </control>
          </mc:Choice>
        </mc:AlternateContent>
        <mc:AlternateContent xmlns:mc="http://schemas.openxmlformats.org/markup-compatibility/2006">
          <mc:Choice Requires="x14">
            <control shapeId="3088" r:id="rId5" name="Check Box 16">
              <controlPr defaultSize="0" autoFill="0" autoLine="0" autoPict="0">
                <anchor moveWithCells="1">
                  <from>
                    <xdr:col>6</xdr:col>
                    <xdr:colOff>419100</xdr:colOff>
                    <xdr:row>13</xdr:row>
                    <xdr:rowOff>25400</xdr:rowOff>
                  </from>
                  <to>
                    <xdr:col>6</xdr:col>
                    <xdr:colOff>812800</xdr:colOff>
                    <xdr:row>13</xdr:row>
                    <xdr:rowOff>368300</xdr:rowOff>
                  </to>
                </anchor>
              </controlPr>
            </control>
          </mc:Choice>
        </mc:AlternateContent>
        <mc:AlternateContent xmlns:mc="http://schemas.openxmlformats.org/markup-compatibility/2006">
          <mc:Choice Requires="x14">
            <control shapeId="3090" r:id="rId6" name="Check Box 18">
              <controlPr defaultSize="0" autoFill="0" autoLine="0" autoPict="0">
                <anchor moveWithCells="1">
                  <from>
                    <xdr:col>6</xdr:col>
                    <xdr:colOff>406400</xdr:colOff>
                    <xdr:row>16</xdr:row>
                    <xdr:rowOff>50800</xdr:rowOff>
                  </from>
                  <to>
                    <xdr:col>6</xdr:col>
                    <xdr:colOff>800100</xdr:colOff>
                    <xdr:row>17</xdr:row>
                    <xdr:rowOff>0</xdr:rowOff>
                  </to>
                </anchor>
              </controlPr>
            </control>
          </mc:Choice>
        </mc:AlternateContent>
      </controls>
    </mc:Choice>
  </mc:AlternateContent>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4</vt:i4>
      </vt:variant>
      <vt:variant>
        <vt:lpstr>Plages nommées</vt:lpstr>
      </vt:variant>
      <vt:variant>
        <vt:i4>5</vt:i4>
      </vt:variant>
    </vt:vector>
  </HeadingPairs>
  <TitlesOfParts>
    <vt:vector size="9" baseType="lpstr">
      <vt:lpstr>1.financier final</vt:lpstr>
      <vt:lpstr>2.Comp. budgétaire</vt:lpstr>
      <vt:lpstr>3.financier final</vt:lpstr>
      <vt:lpstr>4.financier final</vt:lpstr>
      <vt:lpstr>'2.Comp. budgétaire'!Impression_des_titres</vt:lpstr>
      <vt:lpstr>'1.financier final'!Zone_d_impression</vt:lpstr>
      <vt:lpstr>'2.Comp. budgétaire'!Zone_d_impression</vt:lpstr>
      <vt:lpstr>'3.financier final'!Zone_d_impression</vt:lpstr>
      <vt:lpstr>'4.financier final'!Zone_d_impression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Emilie Anderson</dc:creator>
  <cp:lastModifiedBy>Emilie Anderson</cp:lastModifiedBy>
  <cp:lastPrinted>2021-10-29T08:14:07Z</cp:lastPrinted>
  <dcterms:created xsi:type="dcterms:W3CDTF">2020-02-05T08:46:16Z</dcterms:created>
  <dcterms:modified xsi:type="dcterms:W3CDTF">2021-11-14T21:02:17Z</dcterms:modified>
</cp:coreProperties>
</file>