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028"/>
  <workbookPr showInkAnnotation="0" autoCompressPictures="0"/>
  <bookViews>
    <workbookView xWindow="0" yWindow="460" windowWidth="31500" windowHeight="17840" tabRatio="500"/>
  </bookViews>
  <sheets>
    <sheet name="Budget" sheetId="1" r:id="rId1"/>
    <sheet name="Info plan de financement" sheetId="2" r:id="rId2"/>
  </sheets>
  <definedNames>
    <definedName name="_xlnm.Print_Titles" localSheetId="0">Budget!$A:$A,Budget!$9:$10</definedName>
    <definedName name="_xlnm.Print_Area" localSheetId="0">Budget!$A$1:$L$65</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F45" i="1" l="1"/>
  <c r="D45" i="1"/>
  <c r="G46" i="1"/>
  <c r="F46" i="1"/>
  <c r="E46" i="1"/>
  <c r="D46" i="1"/>
  <c r="C46" i="1"/>
  <c r="B45" i="1"/>
  <c r="B46" i="1"/>
  <c r="H46" i="1"/>
  <c r="F41" i="1"/>
  <c r="D41" i="1"/>
  <c r="B41" i="1"/>
  <c r="C40" i="1"/>
  <c r="B40" i="1"/>
  <c r="D37" i="1"/>
  <c r="D40" i="1"/>
  <c r="D42" i="1"/>
  <c r="F37" i="1"/>
  <c r="F40" i="1"/>
  <c r="I38" i="1"/>
  <c r="I37" i="1"/>
  <c r="B38" i="1"/>
  <c r="D38" i="1"/>
  <c r="H38" i="1"/>
  <c r="F38" i="1"/>
  <c r="B37" i="1"/>
  <c r="H37" i="1"/>
  <c r="G31" i="1"/>
  <c r="G33" i="1"/>
  <c r="F30" i="1"/>
  <c r="F32" i="1"/>
  <c r="F33" i="1"/>
  <c r="E31" i="1"/>
  <c r="E33" i="1"/>
  <c r="I33" i="1"/>
  <c r="D30" i="1"/>
  <c r="D33" i="1"/>
  <c r="D32" i="1"/>
  <c r="H32" i="1"/>
  <c r="C31" i="1"/>
  <c r="C33" i="1"/>
  <c r="B30" i="1"/>
  <c r="B33" i="1"/>
  <c r="H33" i="1"/>
  <c r="B32" i="1"/>
  <c r="C28" i="1"/>
  <c r="C34" i="1"/>
  <c r="C13" i="1"/>
  <c r="C14" i="1"/>
  <c r="C16" i="1"/>
  <c r="C17" i="1"/>
  <c r="C18" i="1"/>
  <c r="C42" i="1"/>
  <c r="C43" i="1"/>
  <c r="C49" i="1"/>
  <c r="E28" i="1"/>
  <c r="E13" i="1"/>
  <c r="E14" i="1"/>
  <c r="E18" i="1"/>
  <c r="E16" i="1"/>
  <c r="E17" i="1"/>
  <c r="E40" i="1"/>
  <c r="E42" i="1"/>
  <c r="I42" i="1"/>
  <c r="E43" i="1"/>
  <c r="E49" i="1"/>
  <c r="E51" i="1"/>
  <c r="G28" i="1"/>
  <c r="G34" i="1"/>
  <c r="G13" i="1"/>
  <c r="G14" i="1"/>
  <c r="G16" i="1"/>
  <c r="G17" i="1"/>
  <c r="G42" i="1"/>
  <c r="G43" i="1"/>
  <c r="G49" i="1"/>
  <c r="G51" i="1"/>
  <c r="G58" i="1"/>
  <c r="G64" i="1"/>
  <c r="I22" i="1"/>
  <c r="I23" i="1"/>
  <c r="I24" i="1"/>
  <c r="I25" i="1"/>
  <c r="I26" i="1"/>
  <c r="I27" i="1"/>
  <c r="B22" i="1"/>
  <c r="H22" i="1"/>
  <c r="D22" i="1"/>
  <c r="F22" i="1"/>
  <c r="B23" i="1"/>
  <c r="H23" i="1"/>
  <c r="D23" i="1"/>
  <c r="F23" i="1"/>
  <c r="B24" i="1"/>
  <c r="H24" i="1"/>
  <c r="D24" i="1"/>
  <c r="F24" i="1"/>
  <c r="B25" i="1"/>
  <c r="H25" i="1"/>
  <c r="D25" i="1"/>
  <c r="F25" i="1"/>
  <c r="B26" i="1"/>
  <c r="H26" i="1"/>
  <c r="D26" i="1"/>
  <c r="F26" i="1"/>
  <c r="F21" i="1"/>
  <c r="F28" i="1"/>
  <c r="F34" i="1"/>
  <c r="F27" i="1"/>
  <c r="D21" i="1"/>
  <c r="D27" i="1"/>
  <c r="D28" i="1"/>
  <c r="H28" i="1"/>
  <c r="B21" i="1"/>
  <c r="B27" i="1"/>
  <c r="B28" i="1"/>
  <c r="B34" i="1"/>
  <c r="F17" i="1"/>
  <c r="H17" i="1"/>
  <c r="D17" i="1"/>
  <c r="B17" i="1"/>
  <c r="F14" i="1"/>
  <c r="F18" i="1"/>
  <c r="F35" i="1"/>
  <c r="D14" i="1"/>
  <c r="H14" i="1"/>
  <c r="B14" i="1"/>
  <c r="I50" i="1"/>
  <c r="I46" i="1"/>
  <c r="I60" i="1"/>
  <c r="I61" i="1"/>
  <c r="I62" i="1"/>
  <c r="I59" i="1"/>
  <c r="I32" i="1"/>
  <c r="H31" i="1"/>
  <c r="H27" i="1"/>
  <c r="I14" i="1"/>
  <c r="I45" i="1"/>
  <c r="I41" i="1"/>
  <c r="H41" i="1"/>
  <c r="I30" i="1"/>
  <c r="I21" i="1"/>
  <c r="H16" i="1"/>
  <c r="I13" i="1"/>
  <c r="H13" i="1"/>
  <c r="B18" i="1"/>
  <c r="D18" i="1"/>
  <c r="C63" i="1"/>
  <c r="I63" i="1"/>
  <c r="E63" i="1"/>
  <c r="G63" i="1"/>
  <c r="I40" i="1"/>
  <c r="I43" i="1"/>
  <c r="B43" i="1"/>
  <c r="H40" i="1"/>
  <c r="H43" i="1"/>
  <c r="B42" i="1"/>
  <c r="F47" i="1"/>
  <c r="C35" i="1"/>
  <c r="C47" i="1"/>
  <c r="F42" i="1"/>
  <c r="F43" i="1"/>
  <c r="G18" i="1"/>
  <c r="G35" i="1"/>
  <c r="G47" i="1"/>
  <c r="G52" i="1"/>
  <c r="G65" i="1"/>
  <c r="E34" i="1"/>
  <c r="I34" i="1"/>
  <c r="H34" i="1"/>
  <c r="B35" i="1"/>
  <c r="B47" i="1"/>
  <c r="E35" i="1"/>
  <c r="E47" i="1"/>
  <c r="E52" i="1"/>
  <c r="H18" i="1"/>
  <c r="C58" i="1"/>
  <c r="I49" i="1"/>
  <c r="C51" i="1"/>
  <c r="I51" i="1"/>
  <c r="I17" i="1"/>
  <c r="D34" i="1"/>
  <c r="D35" i="1"/>
  <c r="D47" i="1"/>
  <c r="H30" i="1"/>
  <c r="I16" i="1"/>
  <c r="H45" i="1"/>
  <c r="D43" i="1"/>
  <c r="E58" i="1"/>
  <c r="E64" i="1"/>
  <c r="E65" i="1"/>
  <c r="I28" i="1"/>
  <c r="H21" i="1"/>
  <c r="I31" i="1"/>
  <c r="I18" i="1"/>
  <c r="I47" i="1"/>
  <c r="C52" i="1"/>
  <c r="I52" i="1"/>
  <c r="H42" i="1"/>
  <c r="C64" i="1"/>
  <c r="I58" i="1"/>
  <c r="H35" i="1"/>
  <c r="H47" i="1"/>
  <c r="J45" i="1"/>
  <c r="J60" i="1"/>
  <c r="J40" i="1"/>
  <c r="J22" i="1"/>
  <c r="J46" i="1"/>
  <c r="J50" i="1"/>
  <c r="J61" i="1"/>
  <c r="J24" i="1"/>
  <c r="J32" i="1"/>
  <c r="J30" i="1"/>
  <c r="J26" i="1"/>
  <c r="J52" i="1"/>
  <c r="J43" i="1"/>
  <c r="J13" i="1"/>
  <c r="J59" i="1"/>
  <c r="J42" i="1"/>
  <c r="J41" i="1"/>
  <c r="J23" i="1"/>
  <c r="J25" i="1"/>
  <c r="J33" i="1"/>
  <c r="J63" i="1"/>
  <c r="J14" i="1"/>
  <c r="J62" i="1"/>
  <c r="J21" i="1"/>
  <c r="J27" i="1"/>
  <c r="J51" i="1"/>
  <c r="J17" i="1"/>
  <c r="C65" i="1"/>
  <c r="I65" i="1"/>
  <c r="J28" i="1"/>
  <c r="I35" i="1"/>
  <c r="J18" i="1"/>
  <c r="I64" i="1"/>
  <c r="J64" i="1"/>
  <c r="J58" i="1"/>
  <c r="J47" i="1"/>
  <c r="J16" i="1"/>
  <c r="J31" i="1"/>
  <c r="J49" i="1"/>
  <c r="J34" i="1"/>
</calcChain>
</file>

<file path=xl/sharedStrings.xml><?xml version="1.0" encoding="utf-8"?>
<sst xmlns="http://schemas.openxmlformats.org/spreadsheetml/2006/main" count="98" uniqueCount="92">
  <si>
    <t>TOTAL GENERAL</t>
  </si>
  <si>
    <t xml:space="preserve">CHF </t>
  </si>
  <si>
    <t>CHF</t>
  </si>
  <si>
    <t>DESIGNATION</t>
  </si>
  <si>
    <t xml:space="preserve">Total 2
CHF </t>
  </si>
  <si>
    <t>Total 3
CHF</t>
  </si>
  <si>
    <t>Année 1</t>
  </si>
  <si>
    <t>Année 2</t>
  </si>
  <si>
    <t>Année 3</t>
  </si>
  <si>
    <t xml:space="preserve">Date d'établissement du budget: </t>
  </si>
  <si>
    <t>Répartition
/budget total</t>
  </si>
  <si>
    <t xml:space="preserve">Commentaires/Narratif financier: </t>
  </si>
  <si>
    <t>Titre du projet:</t>
  </si>
  <si>
    <t>Pays:</t>
  </si>
  <si>
    <t xml:space="preserve">Monnaie locale (LOC): </t>
  </si>
  <si>
    <t>Taux de co-financement min obligatoire exigé par la FGC:</t>
  </si>
  <si>
    <t>Participation locale</t>
  </si>
  <si>
    <t>Participation de l'OM requérante</t>
  </si>
  <si>
    <t>TOTAL</t>
  </si>
  <si>
    <t>TROISIEME ANNÉE</t>
  </si>
  <si>
    <t>DEUXIÈME ANNÉE</t>
  </si>
  <si>
    <t>PREMIÈRE ANNÉE</t>
  </si>
  <si>
    <t xml:space="preserve">Part financée par autre(s) bailleur(s) </t>
  </si>
  <si>
    <t>1.CHARGES AU SUD</t>
  </si>
  <si>
    <t>2.CHARGES EN SUISSE</t>
  </si>
  <si>
    <t>PLAN DE FINANCEMENT DU COÛT TOTAL DU PROJET</t>
  </si>
  <si>
    <t>2.1. Frais concernant les volontaires</t>
  </si>
  <si>
    <t xml:space="preserve">1.2. Coordination, suivi et évaluation </t>
  </si>
  <si>
    <t xml:space="preserve">Informations pour le calcul du plan de financement </t>
  </si>
  <si>
    <t>1.1. Activités</t>
  </si>
  <si>
    <t xml:space="preserve">Pour calculer le plan de financement du projet et le montant de la requête complète à la FGC, la marche à suivre est la suivante: </t>
  </si>
  <si>
    <t>Contribution FGC (M)</t>
  </si>
  <si>
    <t>TOTAL AUTRES PARTICIPATIONS (N)</t>
  </si>
  <si>
    <t>2.2. Autres**</t>
  </si>
  <si>
    <t>%</t>
  </si>
  <si>
    <t>Taux: 1 CHF = *</t>
  </si>
  <si>
    <t xml:space="preserve">Sous-total 1.1. =  </t>
  </si>
  <si>
    <t xml:space="preserve">Sous-total 1.2. =  </t>
  </si>
  <si>
    <t xml:space="preserve">Sous-total 2.1.=  </t>
  </si>
  <si>
    <t>Sous-total 2.2. =</t>
  </si>
  <si>
    <t xml:space="preserve">TOTAL 1 = </t>
  </si>
  <si>
    <t xml:space="preserve">TOTAL 2 = </t>
  </si>
  <si>
    <t xml:space="preserve">TOTAL 3 (C)=  </t>
  </si>
  <si>
    <t xml:space="preserve">TOTAL 4 (G) =  </t>
  </si>
  <si>
    <t xml:space="preserve">TOTAL 5 (I) =  </t>
  </si>
  <si>
    <t xml:space="preserve">3. IMPRÉVUS (C) </t>
  </si>
  <si>
    <t>4. AUTRES FRAIS DE PROJETS NON FINANCÉS PAR FGC*** (G)</t>
  </si>
  <si>
    <t>5.INDEMNITÉS DE SUIVI DE PROJET (I)</t>
  </si>
  <si>
    <t xml:space="preserve">1.     Indiquer le montant de la demande de financement à la FGC sur le sous-total projet terrain sans imprévus (A). </t>
  </si>
  <si>
    <t xml:space="preserve">2.     Ajouter une sous-rubrique dans la ligne budgétaire « Imprévus » (D), indiquant le montant prévu pour les éventuels frais d’imprévus financés par la FGC. Ce montant doit correspondre à 5% maximum du total des frais dont imprévus financés par la FGC (F) . </t>
  </si>
  <si>
    <t>3.     Le cas échéant, indiquer dans les sous-rubriques correspondantes, les autres éventuels frais pris en charge par les autres bailleurs (imprévus (E), autres frais non financés par la FGC (G), éventuels frais d’indemnités de suivi de projet (K).</t>
  </si>
  <si>
    <t>4.     Calculer le montant autorisé des indemnités de suivi de projet financés par la FGC (J). Ce montant doit correspondre à maximum 12,5% de la part financée par la FGC (M) sur le coût total du projet.</t>
  </si>
  <si>
    <t>5.     Additionner le total des frais du projet sur le terrain (H) avec le total des indemnités de suivi de projet(I) présentés pour obtenir le coût total du projet (L).</t>
  </si>
  <si>
    <t>6.     Indiquer dans le tableau de plan de financement le montant total financé par la FGC (M) en additionnant le total des frais terrain dont imprévus financés par la FGC (F) ainsi que les frais administratifs demandés à la FGC (J).</t>
  </si>
  <si>
    <t>7.     Présenter la répartition des cofinancements des autres bailleurs.</t>
  </si>
  <si>
    <t xml:space="preserve">* Indiquer la valeur de 1 CHF en monnaie locale (LOC) sans mettre la devise  (par ex. 1 CHF = 600).
** Des frais de missions de l'OM sur le terrain peuvent être indiqués dans cette ligne budgétaire. Peuvent être considérés comme comme frais de mission: les frais de vols internationaux et nationaux, ainsi que de transport sur des longues distances, d'hébergement, de visa. Les pièces justificatives devront être présentées à la FGC avec le rapport financier final. Des per diem, à hauteur maximale de 30 CHF/jour/personne de l'OM participant à la mission, peuvent aussi être comptabilisés.  
*** Indiquer des éventuels autres frais liés au projet mais ne pouvant être considérés pour financement par la FGC. </t>
  </si>
  <si>
    <r>
      <t xml:space="preserve">Sous-total frais projet éligibles FGC </t>
    </r>
    <r>
      <rPr>
        <b/>
        <i/>
        <u/>
        <sz val="14"/>
        <rFont val="Calibri"/>
        <family val="2"/>
      </rPr>
      <t>sans</t>
    </r>
    <r>
      <rPr>
        <b/>
        <i/>
        <sz val="14"/>
        <rFont val="Calibri"/>
        <family val="2"/>
      </rPr>
      <t xml:space="preserve"> imprévus </t>
    </r>
    <r>
      <rPr>
        <b/>
        <sz val="14"/>
        <rFont val="Calibri"/>
        <family val="2"/>
      </rPr>
      <t>(A)</t>
    </r>
  </si>
  <si>
    <r>
      <t xml:space="preserve">PLAN DE FINANCEMENT des frais de projet éligibles FGC </t>
    </r>
    <r>
      <rPr>
        <b/>
        <u/>
        <sz val="14"/>
        <color theme="1"/>
        <rFont val="Calibri"/>
        <family val="2"/>
      </rPr>
      <t>sans</t>
    </r>
    <r>
      <rPr>
        <b/>
        <sz val="14"/>
        <color theme="1"/>
        <rFont val="Calibri"/>
        <family val="2"/>
      </rPr>
      <t xml:space="preserve"> imprévus</t>
    </r>
  </si>
  <si>
    <r>
      <t xml:space="preserve">Part financée par la FGC </t>
    </r>
    <r>
      <rPr>
        <b/>
        <sz val="14"/>
        <color theme="1"/>
        <rFont val="Calibri"/>
        <family val="2"/>
      </rPr>
      <t>(B)</t>
    </r>
  </si>
  <si>
    <r>
      <t>3.1. Frais d'imprevus financés par la FGC</t>
    </r>
    <r>
      <rPr>
        <sz val="14"/>
        <color theme="1"/>
        <rFont val="Calibri"/>
        <family val="2"/>
      </rPr>
      <t xml:space="preserve"> </t>
    </r>
    <r>
      <rPr>
        <b/>
        <sz val="14"/>
        <color theme="1"/>
        <rFont val="Calibri"/>
        <family val="2"/>
      </rPr>
      <t>(D)</t>
    </r>
    <r>
      <rPr>
        <sz val="14"/>
        <color theme="1"/>
        <rFont val="Calibri"/>
        <family val="2"/>
      </rPr>
      <t xml:space="preserve">
(= Max 5% de F)</t>
    </r>
  </si>
  <si>
    <r>
      <t xml:space="preserve">3.2. Frais d'imprévus financés par autres bailleurs </t>
    </r>
    <r>
      <rPr>
        <b/>
        <sz val="14"/>
        <color theme="1"/>
        <rFont val="Calibri"/>
        <family val="2"/>
      </rPr>
      <t>(E)</t>
    </r>
  </si>
  <si>
    <r>
      <t>Total frais éligibles FGC dont imprévus financés par FGC</t>
    </r>
    <r>
      <rPr>
        <b/>
        <sz val="14"/>
        <color theme="1"/>
        <rFont val="Calibri"/>
        <family val="2"/>
      </rPr>
      <t xml:space="preserve"> (F) </t>
    </r>
    <r>
      <rPr>
        <sz val="14"/>
        <color theme="1"/>
        <rFont val="Calibri"/>
        <family val="2"/>
      </rPr>
      <t>(=B+D)</t>
    </r>
  </si>
  <si>
    <r>
      <t xml:space="preserve">TOTAL FRAIS DIRECTS PROJET  </t>
    </r>
    <r>
      <rPr>
        <b/>
        <sz val="14"/>
        <color theme="1"/>
        <rFont val="Calibri"/>
        <family val="2"/>
      </rPr>
      <t xml:space="preserve">(H) 
</t>
    </r>
    <r>
      <rPr>
        <sz val="14"/>
        <color theme="1"/>
        <rFont val="Calibri"/>
        <family val="2"/>
      </rPr>
      <t>(=A +C+G)</t>
    </r>
  </si>
  <si>
    <r>
      <t xml:space="preserve">5.1.Frais d'indemnités de suivi de projet demandés à la FGC sur sa contribution (J) </t>
    </r>
    <r>
      <rPr>
        <sz val="14"/>
        <color theme="1"/>
        <rFont val="Calibri"/>
        <family val="2"/>
      </rPr>
      <t xml:space="preserve">(=max 12,5% de M - cf plan de financement plus bas ) </t>
    </r>
  </si>
  <si>
    <r>
      <t xml:space="preserve">5.2. Eventuels frais d'indemnités de suivi de projets octroyés par les autres contributions </t>
    </r>
    <r>
      <rPr>
        <b/>
        <sz val="14"/>
        <color theme="1"/>
        <rFont val="Calibri"/>
        <family val="2"/>
      </rPr>
      <t>(K)</t>
    </r>
  </si>
  <si>
    <r>
      <t>COÛT TOTAL DU PROJET (L)</t>
    </r>
    <r>
      <rPr>
        <sz val="14"/>
        <color theme="1"/>
        <rFont val="Calibri"/>
        <family val="2"/>
      </rPr>
      <t xml:space="preserve"> (=H + I)</t>
    </r>
  </si>
  <si>
    <t>Autres bailleurs de fonds en Suisse (spécifier)</t>
  </si>
  <si>
    <t>Autres financements sur le terrain (préciser)</t>
  </si>
  <si>
    <t xml:space="preserve">Nom de l'Organisation Membre: </t>
  </si>
  <si>
    <t>TOTAL FINANCEMENTS (O)</t>
  </si>
  <si>
    <r>
      <t xml:space="preserve">DIFFÉRENCE COÛT/PARTICIPATION (P) </t>
    </r>
    <r>
      <rPr>
        <sz val="15"/>
        <color theme="1"/>
        <rFont val="Calibri"/>
        <family val="2"/>
      </rPr>
      <t>(=L-O)</t>
    </r>
  </si>
  <si>
    <t xml:space="preserve"> PROJET DE DÉVELOPPEMENT DE COOPÉRATION AVEC DES VOLONTAIRES: FORMULAIRE BUDGET RÉCAPITULATIF</t>
  </si>
  <si>
    <t>Association Les Volontaires pour le développement durable</t>
  </si>
  <si>
    <t>Appui à la lutte contre la déforestation</t>
  </si>
  <si>
    <t>Colombie</t>
  </si>
  <si>
    <t>21.11.2020</t>
  </si>
  <si>
    <t>COP</t>
  </si>
  <si>
    <t>1.1.1.Frais ateliers</t>
  </si>
  <si>
    <t xml:space="preserve">1.2.1.Coordinateur local (25%) </t>
  </si>
  <si>
    <t>2.1.1.Examen médical et vaccin</t>
  </si>
  <si>
    <t>2.1.2.Voyage et transport des bagages</t>
  </si>
  <si>
    <t>2.1.3.Visa et permis de résidence</t>
  </si>
  <si>
    <t>2.1.4. Indemnités de vie</t>
  </si>
  <si>
    <t>2.1.5. Logement</t>
  </si>
  <si>
    <t>2.1.6. Charges sociales</t>
  </si>
  <si>
    <t>2.1.7. Assurances maladies</t>
  </si>
  <si>
    <t>2.2.1.Frais d'avion pour 1 mission</t>
  </si>
  <si>
    <t>2.2.2.Frais d'hébergement mission</t>
  </si>
  <si>
    <t>2.2.3.Frais de per diem (7 jours) mission</t>
  </si>
  <si>
    <t>4.1. Formation volontaire</t>
  </si>
  <si>
    <t xml:space="preserve">CE CANEVAS EST REMPLI AVEC UN EXEMPLE DE PROJET FICTIF. IL VOUS PERMET DE RETROUVER LES FORMULES DEVANT ÊTRE UTILISÉES POUR COMPLÉTER CE CANEVAS ET DONNE DES INDICATIONS SUR SON FONCTIONNEMENT.
Compléter ce tableau en fonction des lignes budgétaires qui concernent votre projet. L'appellation des sous-lignes budgétaires des charges au Sud et en Suisse peut être changée et complétée et des sous-rubriques peuvent aussi être ajoutées sous ces sous-lignes budgétaires principales en fonction des besoins du projet. </t>
  </si>
  <si>
    <t>8.     Le montant indiqué dans le total des financements (O) devrait être le même que le coût total du projet (L).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</si>
</sst>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 _C_H_F"/>
    <numFmt numFmtId="165" formatCode="0.0%"/>
  </numFmts>
  <fonts count="26" x14ac:knownFonts="1">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b/>
      <u/>
      <sz val="9"/>
      <color theme="1"/>
      <name val="Arial"/>
      <family val="2"/>
    </font>
    <font>
      <sz val="9"/>
      <color theme="1"/>
      <name val="Arial"/>
      <family val="2"/>
    </font>
    <font>
      <sz val="11.5"/>
      <color theme="1"/>
      <name val="Calibri"/>
      <family val="2"/>
    </font>
    <font>
      <sz val="12"/>
      <color theme="1"/>
      <name val="Calibri"/>
      <family val="2"/>
    </font>
    <font>
      <b/>
      <sz val="11"/>
      <color theme="1"/>
      <name val="Calibri"/>
      <family val="2"/>
    </font>
    <font>
      <b/>
      <sz val="11.5"/>
      <color theme="1"/>
      <name val="Calibri"/>
      <family val="2"/>
    </font>
    <font>
      <sz val="11"/>
      <color theme="1"/>
      <name val="Calibri"/>
      <family val="2"/>
    </font>
    <font>
      <b/>
      <sz val="14"/>
      <color theme="1"/>
      <name val="Calibri"/>
      <family val="2"/>
    </font>
    <font>
      <sz val="14"/>
      <color theme="1"/>
      <name val="Calibri"/>
      <family val="2"/>
    </font>
    <font>
      <b/>
      <sz val="14"/>
      <name val="Calibri"/>
      <family val="2"/>
    </font>
    <font>
      <sz val="14"/>
      <name val="Calibri"/>
      <family val="2"/>
    </font>
    <font>
      <b/>
      <sz val="14"/>
      <color theme="5"/>
      <name val="Calibri"/>
      <family val="2"/>
    </font>
    <font>
      <b/>
      <sz val="14"/>
      <color theme="0"/>
      <name val="Calibri"/>
      <family val="2"/>
    </font>
    <font>
      <b/>
      <i/>
      <sz val="14"/>
      <name val="Calibri"/>
      <family val="2"/>
    </font>
    <font>
      <b/>
      <i/>
      <u/>
      <sz val="14"/>
      <name val="Calibri"/>
      <family val="2"/>
    </font>
    <font>
      <b/>
      <i/>
      <sz val="14"/>
      <color theme="1"/>
      <name val="Calibri"/>
      <family val="2"/>
    </font>
    <font>
      <b/>
      <u/>
      <sz val="14"/>
      <color theme="1"/>
      <name val="Calibri"/>
      <family val="2"/>
    </font>
    <font>
      <b/>
      <sz val="14"/>
      <color rgb="FFFF0000"/>
      <name val="Calibri"/>
      <family val="2"/>
    </font>
    <font>
      <sz val="14"/>
      <color rgb="FFFF0000"/>
      <name val="Calibri"/>
      <family val="2"/>
    </font>
    <font>
      <b/>
      <sz val="15"/>
      <color theme="1"/>
      <name val="Calibri"/>
      <family val="2"/>
    </font>
    <font>
      <sz val="15"/>
      <color theme="1"/>
      <name val="Calibri"/>
      <family val="2"/>
    </font>
    <font>
      <sz val="14"/>
      <color theme="0" tint="-0.34998626667073579"/>
      <name val="Calibri"/>
      <family val="2"/>
    </font>
  </fonts>
  <fills count="25">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bgColor theme="4"/>
      </patternFill>
    </fill>
    <fill>
      <patternFill patternType="solid">
        <fgColor theme="1" tint="0.499984740745262"/>
        <bgColor theme="0"/>
      </patternFill>
    </fill>
    <fill>
      <patternFill patternType="gray0625">
        <fgColor theme="0" tint="-0.249977111117893"/>
        <bgColor theme="0"/>
      </patternFill>
    </fill>
    <fill>
      <patternFill patternType="solid">
        <fgColor theme="4" tint="0.39997558519241921"/>
        <bgColor indexed="64"/>
      </patternFill>
    </fill>
    <fill>
      <patternFill patternType="gray0625">
        <fgColor theme="0" tint="-0.249977111117893"/>
        <bgColor theme="0" tint="-0.14999847407452621"/>
      </patternFill>
    </fill>
    <fill>
      <patternFill patternType="gray0625">
        <fgColor theme="0" tint="-0.249977111117893"/>
        <bgColor theme="4" tint="0.39997558519241921"/>
      </patternFill>
    </fill>
    <fill>
      <patternFill patternType="gray0625">
        <fgColor theme="0" tint="-0.249977111117893"/>
        <bgColor rgb="FFFFFF00"/>
      </patternFill>
    </fill>
    <fill>
      <patternFill patternType="solid">
        <fgColor theme="0" tint="-0.34998626667073579"/>
        <bgColor theme="0" tint="-0.249977111117893"/>
      </patternFill>
    </fill>
    <fill>
      <patternFill patternType="solid">
        <fgColor theme="0" tint="-0.34998626667073579"/>
        <bgColor theme="0" tint="-0.34998626667073579"/>
      </patternFill>
    </fill>
    <fill>
      <patternFill patternType="lightUp">
        <fgColor theme="0" tint="-0.34998626667073579"/>
        <bgColor theme="0" tint="-0.34998626667073579"/>
      </patternFill>
    </fill>
    <fill>
      <patternFill patternType="gray0625">
        <fgColor theme="0" tint="-0.34998626667073579"/>
        <bgColor theme="0" tint="-0.14999847407452621"/>
      </patternFill>
    </fill>
    <fill>
      <patternFill patternType="gray0625">
        <fgColor theme="0" tint="-0.249977111117893"/>
        <bgColor indexed="65"/>
      </patternFill>
    </fill>
    <fill>
      <patternFill patternType="gray0625">
        <fgColor theme="0" tint="-0.249977111117893"/>
        <bgColor theme="4" tint="0.79998168889431442"/>
      </patternFill>
    </fill>
    <fill>
      <patternFill patternType="gray0625">
        <fgColor theme="0" tint="-0.34998626667073579"/>
        <bgColor theme="0"/>
      </patternFill>
    </fill>
  </fills>
  <borders count="76">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medium">
        <color auto="1"/>
      </top>
      <bottom/>
      <diagonal/>
    </border>
    <border>
      <left style="medium">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hair">
        <color auto="1"/>
      </left>
      <right style="hair">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thin">
        <color auto="1"/>
      </right>
      <top style="thin">
        <color auto="1"/>
      </top>
      <bottom/>
      <diagonal/>
    </border>
    <border>
      <left/>
      <right/>
      <top style="thin">
        <color auto="1"/>
      </top>
      <bottom style="hair">
        <color auto="1"/>
      </bottom>
      <diagonal/>
    </border>
    <border>
      <left style="thin">
        <color auto="1"/>
      </left>
      <right style="thin">
        <color auto="1"/>
      </right>
      <top style="hair">
        <color auto="1"/>
      </top>
      <bottom style="thin">
        <color auto="1"/>
      </bottom>
      <diagonal/>
    </border>
    <border>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right style="thin">
        <color auto="1"/>
      </right>
      <top style="hair">
        <color auto="1"/>
      </top>
      <bottom style="thin">
        <color auto="1"/>
      </bottom>
      <diagonal/>
    </border>
    <border>
      <left style="hair">
        <color auto="1"/>
      </left>
      <right/>
      <top style="hair">
        <color auto="1"/>
      </top>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right style="hair">
        <color auto="1"/>
      </right>
      <top style="thin">
        <color auto="1"/>
      </top>
      <bottom style="hair">
        <color auto="1"/>
      </bottom>
      <diagonal/>
    </border>
    <border>
      <left style="thin">
        <color auto="1"/>
      </left>
      <right style="thin">
        <color auto="1"/>
      </right>
      <top style="thin">
        <color auto="1"/>
      </top>
      <bottom style="hair">
        <color auto="1"/>
      </bottom>
      <diagonal/>
    </border>
    <border>
      <left/>
      <right style="hair">
        <color auto="1"/>
      </right>
      <top/>
      <bottom style="thin">
        <color auto="1"/>
      </bottom>
      <diagonal/>
    </border>
    <border>
      <left style="hair">
        <color auto="1"/>
      </left>
      <right style="thin">
        <color auto="1"/>
      </right>
      <top/>
      <bottom style="thin">
        <color auto="1"/>
      </bottom>
      <diagonal/>
    </border>
    <border>
      <left style="hair">
        <color auto="1"/>
      </left>
      <right/>
      <top style="thin">
        <color auto="1"/>
      </top>
      <bottom style="hair">
        <color auto="1"/>
      </bottom>
      <diagonal/>
    </border>
    <border>
      <left style="hair">
        <color auto="1"/>
      </left>
      <right/>
      <top/>
      <bottom style="thin">
        <color auto="1"/>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right style="hair">
        <color auto="1"/>
      </right>
      <top style="hair">
        <color auto="1"/>
      </top>
      <bottom/>
      <diagonal/>
    </border>
    <border>
      <left style="thin">
        <color auto="1"/>
      </left>
      <right style="hair">
        <color auto="1"/>
      </right>
      <top/>
      <bottom style="thin">
        <color auto="1"/>
      </bottom>
      <diagonal/>
    </border>
    <border>
      <left style="thin">
        <color auto="1"/>
      </left>
      <right/>
      <top style="hair">
        <color auto="1"/>
      </top>
      <bottom style="hair">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style="hair">
        <color auto="1"/>
      </right>
      <top style="thin">
        <color auto="1"/>
      </top>
      <bottom/>
      <diagonal/>
    </border>
    <border>
      <left style="thin">
        <color auto="1"/>
      </left>
      <right style="hair">
        <color auto="1"/>
      </right>
      <top/>
      <bottom/>
      <diagonal/>
    </border>
    <border>
      <left/>
      <right/>
      <top style="double">
        <color auto="1"/>
      </top>
      <bottom style="thin">
        <color auto="1"/>
      </bottom>
      <diagonal/>
    </border>
    <border>
      <left style="thin">
        <color auto="1"/>
      </left>
      <right style="hair">
        <color auto="1"/>
      </right>
      <top style="double">
        <color auto="1"/>
      </top>
      <bottom style="thin">
        <color auto="1"/>
      </bottom>
      <diagonal/>
    </border>
    <border>
      <left/>
      <right/>
      <top style="hair">
        <color auto="1"/>
      </top>
      <bottom style="thin">
        <color auto="1"/>
      </bottom>
      <diagonal/>
    </border>
    <border>
      <left/>
      <right/>
      <top style="hair">
        <color auto="1"/>
      </top>
      <bottom style="hair">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thin">
        <color auto="1"/>
      </right>
      <top style="hair">
        <color auto="1"/>
      </top>
      <bottom style="double">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style="double">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style="hair">
        <color auto="1"/>
      </bottom>
      <diagonal/>
    </border>
    <border>
      <left/>
      <right style="thin">
        <color auto="1"/>
      </right>
      <top/>
      <bottom style="hair">
        <color auto="1"/>
      </bottom>
      <diagonal/>
    </border>
    <border>
      <left style="thin">
        <color auto="1"/>
      </left>
      <right style="thin">
        <color auto="1"/>
      </right>
      <top/>
      <bottom style="hair">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hair">
        <color auto="1"/>
      </left>
      <right style="hair">
        <color auto="1"/>
      </right>
      <top style="thin">
        <color auto="1"/>
      </top>
      <bottom style="hair">
        <color auto="1"/>
      </bottom>
      <diagonal/>
    </border>
    <border>
      <left/>
      <right/>
      <top/>
      <bottom style="hair">
        <color auto="1"/>
      </bottom>
      <diagonal/>
    </border>
  </borders>
  <cellStyleXfs count="391">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255">
    <xf numFmtId="0" fontId="0" fillId="0" borderId="0" xfId="0"/>
    <xf numFmtId="0" fontId="4" fillId="0" borderId="0" xfId="0" applyFont="1" applyBorder="1" applyAlignment="1">
      <alignment horizontal="justify" vertical="center"/>
    </xf>
    <xf numFmtId="0" fontId="5" fillId="0" borderId="0" xfId="0" applyFont="1"/>
    <xf numFmtId="0" fontId="5" fillId="0" borderId="0" xfId="0" applyFont="1" applyBorder="1" applyAlignment="1">
      <alignment horizontal="justify" vertical="center"/>
    </xf>
    <xf numFmtId="164" fontId="8" fillId="0" borderId="0" xfId="0" applyNumberFormat="1" applyFont="1" applyBorder="1" applyAlignment="1">
      <alignment vertical="center"/>
    </xf>
    <xf numFmtId="164" fontId="10" fillId="0" borderId="0" xfId="0" applyNumberFormat="1" applyFont="1" applyBorder="1"/>
    <xf numFmtId="164" fontId="10" fillId="4" borderId="0" xfId="0" applyNumberFormat="1" applyFont="1" applyFill="1" applyBorder="1" applyAlignment="1">
      <alignment vertical="center"/>
    </xf>
    <xf numFmtId="0" fontId="10" fillId="0" borderId="8" xfId="0" applyNumberFormat="1" applyFont="1" applyBorder="1"/>
    <xf numFmtId="3" fontId="10" fillId="0" borderId="8" xfId="0" applyNumberFormat="1" applyFont="1" applyBorder="1"/>
    <xf numFmtId="165" fontId="10" fillId="0" borderId="8" xfId="0" applyNumberFormat="1" applyFont="1" applyBorder="1" applyAlignment="1">
      <alignment horizontal="center"/>
    </xf>
    <xf numFmtId="0" fontId="10" fillId="0" borderId="4" xfId="0" applyNumberFormat="1" applyFont="1" applyBorder="1"/>
    <xf numFmtId="3" fontId="10" fillId="0" borderId="0" xfId="0" applyNumberFormat="1" applyFont="1" applyBorder="1"/>
    <xf numFmtId="165" fontId="10" fillId="0" borderId="0" xfId="0" applyNumberFormat="1" applyFont="1" applyBorder="1" applyAlignment="1">
      <alignment horizontal="center"/>
    </xf>
    <xf numFmtId="164" fontId="12" fillId="0" borderId="3" xfId="0" applyNumberFormat="1" applyFont="1" applyBorder="1"/>
    <xf numFmtId="164" fontId="12" fillId="0" borderId="0" xfId="0" applyNumberFormat="1" applyFont="1" applyBorder="1"/>
    <xf numFmtId="0" fontId="13" fillId="0" borderId="39" xfId="0" applyNumberFormat="1" applyFont="1" applyBorder="1" applyAlignment="1">
      <alignment horizontal="right" vertical="center" wrapText="1"/>
    </xf>
    <xf numFmtId="164" fontId="12" fillId="0" borderId="0" xfId="0" applyNumberFormat="1" applyFont="1" applyBorder="1" applyAlignment="1">
      <alignment vertical="center"/>
    </xf>
    <xf numFmtId="0" fontId="13" fillId="0" borderId="45" xfId="0" applyNumberFormat="1" applyFont="1" applyBorder="1" applyAlignment="1">
      <alignment horizontal="right" vertical="center" wrapText="1"/>
    </xf>
    <xf numFmtId="164" fontId="12" fillId="0" borderId="40" xfId="0" applyNumberFormat="1" applyFont="1" applyBorder="1" applyAlignment="1">
      <alignment horizontal="right" vertical="center" wrapText="1"/>
    </xf>
    <xf numFmtId="49" fontId="12" fillId="0" borderId="9" xfId="0" applyNumberFormat="1" applyFont="1" applyBorder="1" applyAlignment="1">
      <alignment horizontal="center" vertical="center"/>
    </xf>
    <xf numFmtId="164" fontId="11" fillId="0" borderId="0" xfId="0" applyNumberFormat="1" applyFont="1" applyBorder="1" applyAlignment="1">
      <alignment vertical="center"/>
    </xf>
    <xf numFmtId="0" fontId="11" fillId="0" borderId="14" xfId="0" applyFont="1" applyBorder="1" applyAlignment="1">
      <alignment horizontal="center" vertical="center" wrapText="1"/>
    </xf>
    <xf numFmtId="0" fontId="11" fillId="3" borderId="15" xfId="0" applyFont="1" applyFill="1" applyBorder="1" applyAlignment="1">
      <alignment horizontal="center" vertical="center" wrapText="1"/>
    </xf>
    <xf numFmtId="3" fontId="11" fillId="4" borderId="14" xfId="0" applyNumberFormat="1" applyFont="1" applyFill="1" applyBorder="1" applyAlignment="1">
      <alignment horizontal="center" vertical="center" wrapText="1"/>
    </xf>
    <xf numFmtId="3" fontId="11" fillId="3" borderId="15" xfId="0" applyNumberFormat="1" applyFont="1" applyFill="1" applyBorder="1" applyAlignment="1">
      <alignment horizontal="center" vertical="center" wrapText="1"/>
    </xf>
    <xf numFmtId="164" fontId="16" fillId="0" borderId="0" xfId="0" applyNumberFormat="1" applyFont="1" applyBorder="1" applyAlignment="1">
      <alignment horizontal="left" vertical="center"/>
    </xf>
    <xf numFmtId="164" fontId="12" fillId="0" borderId="0" xfId="0" applyNumberFormat="1" applyFont="1" applyBorder="1" applyAlignment="1">
      <alignment horizontal="left" vertical="center"/>
    </xf>
    <xf numFmtId="0" fontId="12" fillId="0" borderId="66" xfId="0" applyNumberFormat="1" applyFont="1" applyBorder="1" applyAlignment="1">
      <alignment horizontal="left" vertical="center" wrapText="1"/>
    </xf>
    <xf numFmtId="3" fontId="12" fillId="0" borderId="12" xfId="0" applyNumberFormat="1" applyFont="1" applyBorder="1" applyAlignment="1">
      <alignment horizontal="right" vertical="center"/>
    </xf>
    <xf numFmtId="3" fontId="12" fillId="3" borderId="13" xfId="0" applyNumberFormat="1" applyFont="1" applyFill="1" applyBorder="1" applyAlignment="1">
      <alignment horizontal="right" vertical="center"/>
    </xf>
    <xf numFmtId="3" fontId="12" fillId="0" borderId="19" xfId="0" applyNumberFormat="1" applyFont="1" applyBorder="1" applyAlignment="1">
      <alignment horizontal="right" vertical="center"/>
    </xf>
    <xf numFmtId="3" fontId="12" fillId="3" borderId="24" xfId="0" applyNumberFormat="1" applyFont="1" applyFill="1" applyBorder="1" applyAlignment="1">
      <alignment horizontal="right" vertical="center"/>
    </xf>
    <xf numFmtId="3" fontId="12" fillId="4" borderId="12" xfId="0" applyNumberFormat="1" applyFont="1" applyFill="1" applyBorder="1" applyAlignment="1">
      <alignment horizontal="right" vertical="center" wrapText="1"/>
    </xf>
    <xf numFmtId="3" fontId="12" fillId="0" borderId="20" xfId="0" applyNumberFormat="1" applyFont="1" applyBorder="1" applyAlignment="1">
      <alignment horizontal="right" vertical="center"/>
    </xf>
    <xf numFmtId="3" fontId="12" fillId="3" borderId="25" xfId="0" applyNumberFormat="1" applyFont="1" applyFill="1" applyBorder="1" applyAlignment="1">
      <alignment horizontal="right" vertical="center"/>
    </xf>
    <xf numFmtId="49" fontId="12" fillId="0" borderId="45" xfId="0" applyNumberFormat="1" applyFont="1" applyBorder="1" applyAlignment="1">
      <alignment horizontal="left" vertical="center" wrapText="1"/>
    </xf>
    <xf numFmtId="49" fontId="11" fillId="0" borderId="40" xfId="0" applyNumberFormat="1" applyFont="1" applyBorder="1" applyAlignment="1">
      <alignment horizontal="right" vertical="center" wrapText="1"/>
    </xf>
    <xf numFmtId="3" fontId="11" fillId="4" borderId="14" xfId="0" applyNumberFormat="1" applyFont="1" applyFill="1" applyBorder="1" applyAlignment="1">
      <alignment horizontal="right" vertical="center" wrapText="1"/>
    </xf>
    <xf numFmtId="3" fontId="11" fillId="4" borderId="21" xfId="0" applyNumberFormat="1" applyFont="1" applyFill="1" applyBorder="1" applyAlignment="1">
      <alignment horizontal="right" vertical="center" wrapText="1"/>
    </xf>
    <xf numFmtId="165" fontId="11" fillId="13" borderId="29" xfId="0" applyNumberFormat="1" applyFont="1" applyFill="1" applyBorder="1" applyAlignment="1">
      <alignment horizontal="center" vertical="center" wrapText="1"/>
    </xf>
    <xf numFmtId="0" fontId="11" fillId="0" borderId="40" xfId="0" applyNumberFormat="1" applyFont="1" applyBorder="1" applyAlignment="1">
      <alignment horizontal="right" vertical="center" wrapText="1"/>
    </xf>
    <xf numFmtId="3" fontId="11" fillId="4" borderId="27" xfId="0" applyNumberFormat="1" applyFont="1" applyFill="1" applyBorder="1" applyAlignment="1">
      <alignment horizontal="right" vertical="center" wrapText="1"/>
    </xf>
    <xf numFmtId="0" fontId="11" fillId="4" borderId="5" xfId="0" applyNumberFormat="1" applyFont="1" applyFill="1" applyBorder="1" applyAlignment="1">
      <alignment horizontal="right" vertical="center" wrapText="1"/>
    </xf>
    <xf numFmtId="3" fontId="11" fillId="4" borderId="22" xfId="0" applyNumberFormat="1" applyFont="1" applyFill="1" applyBorder="1" applyAlignment="1">
      <alignment horizontal="right" vertical="center" wrapText="1"/>
    </xf>
    <xf numFmtId="3" fontId="11" fillId="14" borderId="23" xfId="0" applyNumberFormat="1" applyFont="1" applyFill="1" applyBorder="1" applyAlignment="1">
      <alignment horizontal="right" vertical="center" wrapText="1"/>
    </xf>
    <xf numFmtId="3" fontId="11" fillId="4" borderId="32" xfId="0" applyNumberFormat="1" applyFont="1" applyFill="1" applyBorder="1" applyAlignment="1">
      <alignment horizontal="right" vertical="center" wrapText="1"/>
    </xf>
    <xf numFmtId="3" fontId="11" fillId="4" borderId="2" xfId="0" applyNumberFormat="1" applyFont="1" applyFill="1" applyBorder="1" applyAlignment="1">
      <alignment horizontal="right" vertical="center" wrapText="1"/>
    </xf>
    <xf numFmtId="3" fontId="11" fillId="14" borderId="31" xfId="0" applyNumberFormat="1" applyFont="1" applyFill="1" applyBorder="1" applyAlignment="1">
      <alignment horizontal="right" vertical="center" wrapText="1"/>
    </xf>
    <xf numFmtId="3" fontId="11" fillId="14" borderId="23" xfId="0" applyNumberFormat="1" applyFont="1" applyFill="1" applyBorder="1" applyAlignment="1">
      <alignment horizontal="right" vertical="center"/>
    </xf>
    <xf numFmtId="165" fontId="11" fillId="13" borderId="6" xfId="0" applyNumberFormat="1" applyFont="1" applyFill="1" applyBorder="1" applyAlignment="1">
      <alignment horizontal="center" vertical="center" wrapText="1"/>
    </xf>
    <xf numFmtId="0" fontId="12" fillId="0" borderId="41" xfId="0" applyNumberFormat="1" applyFont="1" applyBorder="1" applyAlignment="1">
      <alignment horizontal="left" vertical="center" wrapText="1"/>
    </xf>
    <xf numFmtId="49" fontId="12" fillId="0" borderId="41" xfId="0" applyNumberFormat="1" applyFont="1" applyBorder="1" applyAlignment="1">
      <alignment horizontal="left" vertical="center" wrapText="1"/>
    </xf>
    <xf numFmtId="0" fontId="11" fillId="0" borderId="18" xfId="0" applyNumberFormat="1" applyFont="1" applyBorder="1" applyAlignment="1">
      <alignment horizontal="right" vertical="center" wrapText="1"/>
    </xf>
    <xf numFmtId="49" fontId="12" fillId="0" borderId="66" xfId="0" applyNumberFormat="1" applyFont="1" applyBorder="1" applyAlignment="1">
      <alignment horizontal="left" vertical="center" wrapText="1"/>
    </xf>
    <xf numFmtId="3" fontId="12" fillId="0" borderId="58" xfId="0" applyNumberFormat="1" applyFont="1" applyBorder="1" applyAlignment="1">
      <alignment horizontal="right" vertical="center"/>
    </xf>
    <xf numFmtId="3" fontId="12" fillId="3" borderId="59" xfId="0" applyNumberFormat="1" applyFont="1" applyFill="1" applyBorder="1" applyAlignment="1">
      <alignment horizontal="right" vertical="center"/>
    </xf>
    <xf numFmtId="3" fontId="12" fillId="4" borderId="19" xfId="0" applyNumberFormat="1" applyFont="1" applyFill="1" applyBorder="1" applyAlignment="1">
      <alignment horizontal="right" vertical="center" wrapText="1"/>
    </xf>
    <xf numFmtId="3" fontId="12" fillId="4" borderId="20" xfId="0" applyNumberFormat="1" applyFont="1" applyFill="1" applyBorder="1" applyAlignment="1">
      <alignment horizontal="right" vertical="center" wrapText="1"/>
    </xf>
    <xf numFmtId="165" fontId="11" fillId="13" borderId="18" xfId="0" applyNumberFormat="1" applyFont="1" applyFill="1" applyBorder="1" applyAlignment="1">
      <alignment horizontal="center" vertical="center" wrapText="1"/>
    </xf>
    <xf numFmtId="0" fontId="11" fillId="4" borderId="64" xfId="0" applyNumberFormat="1" applyFont="1" applyFill="1" applyBorder="1" applyAlignment="1">
      <alignment horizontal="right" vertical="center" wrapText="1"/>
    </xf>
    <xf numFmtId="3" fontId="11" fillId="14" borderId="36" xfId="0" applyNumberFormat="1" applyFont="1" applyFill="1" applyBorder="1" applyAlignment="1">
      <alignment horizontal="right" vertical="center" wrapText="1"/>
    </xf>
    <xf numFmtId="3" fontId="11" fillId="4" borderId="35" xfId="0" applyNumberFormat="1" applyFont="1" applyFill="1" applyBorder="1" applyAlignment="1">
      <alignment horizontal="right" vertical="center" wrapText="1"/>
    </xf>
    <xf numFmtId="3" fontId="11" fillId="14" borderId="38" xfId="0" applyNumberFormat="1" applyFont="1" applyFill="1" applyBorder="1" applyAlignment="1">
      <alignment horizontal="right" vertical="center" wrapText="1"/>
    </xf>
    <xf numFmtId="165" fontId="11" fillId="13" borderId="65" xfId="0" applyNumberFormat="1" applyFont="1" applyFill="1" applyBorder="1" applyAlignment="1">
      <alignment horizontal="center" vertical="center" wrapText="1"/>
    </xf>
    <xf numFmtId="0" fontId="17" fillId="7" borderId="1" xfId="0" applyNumberFormat="1" applyFont="1" applyFill="1" applyBorder="1" applyAlignment="1">
      <alignment horizontal="left" vertical="center" wrapText="1"/>
    </xf>
    <xf numFmtId="3" fontId="17" fillId="15" borderId="22" xfId="0" applyNumberFormat="1" applyFont="1" applyFill="1" applyBorder="1" applyAlignment="1">
      <alignment horizontal="right" vertical="center" wrapText="1"/>
    </xf>
    <xf numFmtId="3" fontId="17" fillId="16" borderId="31" xfId="0" applyNumberFormat="1" applyFont="1" applyFill="1" applyBorder="1" applyAlignment="1">
      <alignment horizontal="right" vertical="center" wrapText="1"/>
    </xf>
    <xf numFmtId="3" fontId="17" fillId="16" borderId="23" xfId="0" applyNumberFormat="1" applyFont="1" applyFill="1" applyBorder="1" applyAlignment="1">
      <alignment horizontal="right" vertical="center" wrapText="1"/>
    </xf>
    <xf numFmtId="3" fontId="17" fillId="15" borderId="32" xfId="0" applyNumberFormat="1" applyFont="1" applyFill="1" applyBorder="1" applyAlignment="1">
      <alignment horizontal="right" vertical="center" wrapText="1"/>
    </xf>
    <xf numFmtId="165" fontId="19" fillId="12" borderId="16" xfId="0" applyNumberFormat="1" applyFont="1" applyFill="1" applyBorder="1" applyAlignment="1">
      <alignment horizontal="center" vertical="center" wrapText="1"/>
    </xf>
    <xf numFmtId="164" fontId="17" fillId="4" borderId="0" xfId="0" applyNumberFormat="1" applyFont="1" applyFill="1" applyBorder="1" applyAlignment="1">
      <alignment vertical="center"/>
    </xf>
    <xf numFmtId="0" fontId="11" fillId="5" borderId="5" xfId="0" applyFont="1" applyFill="1" applyBorder="1"/>
    <xf numFmtId="4" fontId="12" fillId="5" borderId="2" xfId="0" applyNumberFormat="1" applyFont="1" applyFill="1" applyBorder="1"/>
    <xf numFmtId="4" fontId="12" fillId="5" borderId="6" xfId="0" applyNumberFormat="1" applyFont="1" applyFill="1" applyBorder="1"/>
    <xf numFmtId="0" fontId="12" fillId="0" borderId="0" xfId="0" applyFont="1"/>
    <xf numFmtId="0" fontId="12" fillId="6" borderId="39" xfId="0" applyFont="1" applyFill="1" applyBorder="1"/>
    <xf numFmtId="0" fontId="12" fillId="6" borderId="40" xfId="0" applyFont="1" applyFill="1" applyBorder="1"/>
    <xf numFmtId="0" fontId="13" fillId="0" borderId="42" xfId="0" applyNumberFormat="1" applyFont="1" applyBorder="1" applyAlignment="1">
      <alignment horizontal="right" vertical="center" wrapText="1"/>
    </xf>
    <xf numFmtId="3" fontId="13" fillId="22" borderId="27" xfId="0" applyNumberFormat="1" applyFont="1" applyFill="1" applyBorder="1" applyAlignment="1">
      <alignment horizontal="right" vertical="center"/>
    </xf>
    <xf numFmtId="3" fontId="13" fillId="22" borderId="43" xfId="0" applyNumberFormat="1" applyFont="1" applyFill="1" applyBorder="1" applyAlignment="1">
      <alignment horizontal="right" vertical="center"/>
    </xf>
    <xf numFmtId="3" fontId="13" fillId="13" borderId="43" xfId="0" applyNumberFormat="1" applyFont="1" applyFill="1" applyBorder="1" applyAlignment="1">
      <alignment horizontal="right" vertical="center" wrapText="1"/>
    </xf>
    <xf numFmtId="165" fontId="13" fillId="13" borderId="42" xfId="0" applyNumberFormat="1" applyFont="1" applyFill="1" applyBorder="1" applyAlignment="1">
      <alignment horizontal="center" vertical="center" wrapText="1"/>
    </xf>
    <xf numFmtId="164" fontId="14" fillId="0" borderId="0" xfId="0" applyNumberFormat="1" applyFont="1" applyBorder="1" applyAlignment="1">
      <alignment vertical="center"/>
    </xf>
    <xf numFmtId="0" fontId="19" fillId="7" borderId="1" xfId="0" applyNumberFormat="1" applyFont="1" applyFill="1" applyBorder="1" applyAlignment="1">
      <alignment horizontal="left" vertical="center" wrapText="1"/>
    </xf>
    <xf numFmtId="3" fontId="19" fillId="15" borderId="22" xfId="0" applyNumberFormat="1" applyFont="1" applyFill="1" applyBorder="1" applyAlignment="1">
      <alignment horizontal="right" vertical="center"/>
    </xf>
    <xf numFmtId="3" fontId="19" fillId="16" borderId="23" xfId="0" applyNumberFormat="1" applyFont="1" applyFill="1" applyBorder="1" applyAlignment="1">
      <alignment horizontal="right" vertical="center"/>
    </xf>
    <xf numFmtId="3" fontId="19" fillId="15" borderId="32" xfId="0" applyNumberFormat="1" applyFont="1" applyFill="1" applyBorder="1" applyAlignment="1">
      <alignment horizontal="right" vertical="center"/>
    </xf>
    <xf numFmtId="3" fontId="19" fillId="16" borderId="31" xfId="0" applyNumberFormat="1" applyFont="1" applyFill="1" applyBorder="1" applyAlignment="1">
      <alignment horizontal="right" vertical="center"/>
    </xf>
    <xf numFmtId="165" fontId="19" fillId="15" borderId="1" xfId="0" applyNumberFormat="1" applyFont="1" applyFill="1" applyBorder="1" applyAlignment="1">
      <alignment horizontal="center" vertical="center" wrapText="1"/>
    </xf>
    <xf numFmtId="164" fontId="19" fillId="0" borderId="0" xfId="0" applyNumberFormat="1" applyFont="1" applyBorder="1" applyAlignment="1">
      <alignment vertical="center"/>
    </xf>
    <xf numFmtId="0" fontId="11" fillId="0" borderId="48" xfId="0" applyNumberFormat="1" applyFont="1" applyBorder="1" applyAlignment="1">
      <alignment horizontal="right" vertical="center" wrapText="1"/>
    </xf>
    <xf numFmtId="3" fontId="11" fillId="0" borderId="27" xfId="0" applyNumberFormat="1" applyFont="1" applyBorder="1" applyAlignment="1">
      <alignment horizontal="right" vertical="center"/>
    </xf>
    <xf numFmtId="3" fontId="11" fillId="0" borderId="43" xfId="0" applyNumberFormat="1" applyFont="1" applyBorder="1" applyAlignment="1">
      <alignment horizontal="right" vertical="center"/>
    </xf>
    <xf numFmtId="3" fontId="11" fillId="0" borderId="14" xfId="0" applyNumberFormat="1" applyFont="1" applyBorder="1" applyAlignment="1">
      <alignment horizontal="right" vertical="center"/>
    </xf>
    <xf numFmtId="0" fontId="19" fillId="7" borderId="5" xfId="0" applyNumberFormat="1" applyFont="1" applyFill="1" applyBorder="1" applyAlignment="1">
      <alignment horizontal="left" vertical="center" wrapText="1"/>
    </xf>
    <xf numFmtId="3" fontId="19" fillId="21" borderId="22" xfId="0" applyNumberFormat="1" applyFont="1" applyFill="1" applyBorder="1" applyAlignment="1">
      <alignment horizontal="right" vertical="center"/>
    </xf>
    <xf numFmtId="3" fontId="19" fillId="21" borderId="23" xfId="0" applyNumberFormat="1" applyFont="1" applyFill="1" applyBorder="1" applyAlignment="1">
      <alignment horizontal="right" vertical="center"/>
    </xf>
    <xf numFmtId="3" fontId="19" fillId="21" borderId="32" xfId="0" applyNumberFormat="1" applyFont="1" applyFill="1" applyBorder="1" applyAlignment="1">
      <alignment horizontal="right" vertical="center"/>
    </xf>
    <xf numFmtId="3" fontId="19" fillId="21" borderId="31" xfId="0" applyNumberFormat="1" applyFont="1" applyFill="1" applyBorder="1" applyAlignment="1">
      <alignment horizontal="right" vertical="center"/>
    </xf>
    <xf numFmtId="165" fontId="19" fillId="21" borderId="6" xfId="0" applyNumberFormat="1" applyFont="1" applyFill="1" applyBorder="1" applyAlignment="1">
      <alignment horizontal="center" vertical="center" wrapText="1"/>
    </xf>
    <xf numFmtId="0" fontId="12" fillId="0" borderId="48" xfId="0" applyNumberFormat="1" applyFont="1" applyBorder="1" applyAlignment="1">
      <alignment horizontal="left" vertical="center" wrapText="1"/>
    </xf>
    <xf numFmtId="0" fontId="12" fillId="19" borderId="53" xfId="0" applyFont="1" applyFill="1" applyBorder="1" applyAlignment="1">
      <alignment horizontal="right" vertical="center"/>
    </xf>
    <xf numFmtId="3" fontId="12" fillId="3" borderId="61" xfId="0" applyNumberFormat="1" applyFont="1" applyFill="1" applyBorder="1" applyAlignment="1">
      <alignment horizontal="right" vertical="center"/>
    </xf>
    <xf numFmtId="3" fontId="12" fillId="20" borderId="53" xfId="0" applyNumberFormat="1" applyFont="1" applyFill="1" applyBorder="1" applyAlignment="1">
      <alignment horizontal="right" vertical="center"/>
    </xf>
    <xf numFmtId="3" fontId="12" fillId="3" borderId="62" xfId="0" applyNumberFormat="1" applyFont="1" applyFill="1" applyBorder="1" applyAlignment="1">
      <alignment horizontal="right" vertical="center"/>
    </xf>
    <xf numFmtId="0" fontId="11" fillId="0" borderId="63" xfId="0" applyNumberFormat="1" applyFont="1" applyBorder="1" applyAlignment="1">
      <alignment horizontal="right" vertical="center" wrapText="1"/>
    </xf>
    <xf numFmtId="165" fontId="11" fillId="13" borderId="60" xfId="0" applyNumberFormat="1" applyFont="1" applyFill="1" applyBorder="1" applyAlignment="1">
      <alignment horizontal="center" vertical="center" wrapText="1"/>
    </xf>
    <xf numFmtId="0" fontId="11" fillId="7" borderId="50" xfId="0" applyNumberFormat="1" applyFont="1" applyFill="1" applyBorder="1" applyAlignment="1">
      <alignment horizontal="left" vertical="center" wrapText="1"/>
    </xf>
    <xf numFmtId="0" fontId="12" fillId="19" borderId="55" xfId="0" applyFont="1" applyFill="1" applyBorder="1" applyAlignment="1">
      <alignment horizontal="right" vertical="center"/>
    </xf>
    <xf numFmtId="3" fontId="12" fillId="20" borderId="55" xfId="0" applyNumberFormat="1" applyFont="1" applyFill="1" applyBorder="1" applyAlignment="1">
      <alignment horizontal="right" vertical="center"/>
    </xf>
    <xf numFmtId="165" fontId="11" fillId="15" borderId="49" xfId="0" applyNumberFormat="1" applyFont="1" applyFill="1" applyBorder="1" applyAlignment="1">
      <alignment horizontal="center" vertical="center" wrapText="1"/>
    </xf>
    <xf numFmtId="164" fontId="12" fillId="4" borderId="0" xfId="0" applyNumberFormat="1" applyFont="1" applyFill="1" applyBorder="1" applyAlignment="1">
      <alignment vertical="center"/>
    </xf>
    <xf numFmtId="0" fontId="11" fillId="4" borderId="2" xfId="0" applyNumberFormat="1" applyFont="1" applyFill="1" applyBorder="1" applyAlignment="1">
      <alignment horizontal="left" vertical="center" wrapText="1"/>
    </xf>
    <xf numFmtId="0" fontId="12" fillId="4" borderId="2" xfId="0" applyFont="1" applyFill="1" applyBorder="1" applyAlignment="1">
      <alignment horizontal="right" vertical="center"/>
    </xf>
    <xf numFmtId="3" fontId="11" fillId="4" borderId="2" xfId="0" applyNumberFormat="1" applyFont="1" applyFill="1" applyBorder="1" applyAlignment="1">
      <alignment horizontal="right" vertical="center"/>
    </xf>
    <xf numFmtId="3" fontId="12" fillId="4" borderId="2" xfId="0" applyNumberFormat="1" applyFont="1" applyFill="1" applyBorder="1" applyAlignment="1">
      <alignment horizontal="right" vertical="center"/>
    </xf>
    <xf numFmtId="165" fontId="11" fillId="4" borderId="2" xfId="0" applyNumberFormat="1" applyFont="1" applyFill="1" applyBorder="1" applyAlignment="1">
      <alignment horizontal="center" vertical="center" wrapText="1"/>
    </xf>
    <xf numFmtId="164" fontId="12" fillId="0" borderId="0" xfId="0" applyNumberFormat="1" applyFont="1" applyBorder="1" applyAlignment="1">
      <alignment vertical="top"/>
    </xf>
    <xf numFmtId="0" fontId="23" fillId="4" borderId="1" xfId="0" applyNumberFormat="1" applyFont="1" applyFill="1" applyBorder="1" applyAlignment="1">
      <alignment horizontal="left" vertical="center" wrapText="1"/>
    </xf>
    <xf numFmtId="165" fontId="23" fillId="4" borderId="1" xfId="0" applyNumberFormat="1" applyFont="1" applyFill="1" applyBorder="1" applyAlignment="1">
      <alignment horizontal="center" vertical="center" wrapText="1"/>
    </xf>
    <xf numFmtId="164" fontId="24" fillId="4" borderId="0" xfId="0" applyNumberFormat="1" applyFont="1" applyFill="1" applyBorder="1" applyAlignment="1">
      <alignment vertical="center"/>
    </xf>
    <xf numFmtId="0" fontId="23" fillId="10" borderId="5" xfId="0" applyNumberFormat="1" applyFont="1" applyFill="1" applyBorder="1" applyAlignment="1">
      <alignment horizontal="left" vertical="center" wrapText="1"/>
    </xf>
    <xf numFmtId="0" fontId="24" fillId="18" borderId="52" xfId="0" applyFont="1" applyFill="1" applyBorder="1" applyAlignment="1">
      <alignment horizontal="right" vertical="center"/>
    </xf>
    <xf numFmtId="3" fontId="23" fillId="17" borderId="2" xfId="0" applyNumberFormat="1" applyFont="1" applyFill="1" applyBorder="1" applyAlignment="1">
      <alignment horizontal="right" vertical="center"/>
    </xf>
    <xf numFmtId="3" fontId="23" fillId="17" borderId="23" xfId="0" applyNumberFormat="1" applyFont="1" applyFill="1" applyBorder="1" applyAlignment="1">
      <alignment horizontal="right" vertical="center"/>
    </xf>
    <xf numFmtId="165" fontId="23" fillId="17" borderId="6" xfId="0" applyNumberFormat="1" applyFont="1" applyFill="1" applyBorder="1" applyAlignment="1">
      <alignment horizontal="center" vertical="center" wrapText="1"/>
    </xf>
    <xf numFmtId="0" fontId="24" fillId="0" borderId="34" xfId="0" applyNumberFormat="1" applyFont="1" applyBorder="1" applyAlignment="1">
      <alignment horizontal="left" vertical="center" wrapText="1"/>
    </xf>
    <xf numFmtId="0" fontId="24" fillId="18" borderId="53" xfId="0" applyFont="1" applyFill="1" applyBorder="1" applyAlignment="1">
      <alignment horizontal="right" vertical="center"/>
    </xf>
    <xf numFmtId="3" fontId="24" fillId="11" borderId="46" xfId="0" applyNumberFormat="1" applyFont="1" applyFill="1" applyBorder="1" applyAlignment="1">
      <alignment horizontal="right" vertical="center"/>
    </xf>
    <xf numFmtId="0" fontId="24" fillId="0" borderId="41" xfId="0" applyNumberFormat="1" applyFont="1" applyBorder="1" applyAlignment="1">
      <alignment horizontal="left" vertical="center" wrapText="1"/>
    </xf>
    <xf numFmtId="3" fontId="24" fillId="11" borderId="47" xfId="0" applyNumberFormat="1" applyFont="1" applyFill="1" applyBorder="1" applyAlignment="1">
      <alignment horizontal="right" vertical="center"/>
    </xf>
    <xf numFmtId="164" fontId="23" fillId="4" borderId="0" xfId="0" applyNumberFormat="1" applyFont="1" applyFill="1" applyBorder="1" applyAlignment="1">
      <alignment vertical="center"/>
    </xf>
    <xf numFmtId="0" fontId="23" fillId="4" borderId="42" xfId="0" applyNumberFormat="1" applyFont="1" applyFill="1" applyBorder="1" applyAlignment="1">
      <alignment horizontal="left" vertical="center" wrapText="1"/>
    </xf>
    <xf numFmtId="0" fontId="23" fillId="18" borderId="53" xfId="0" applyFont="1" applyFill="1" applyBorder="1" applyAlignment="1">
      <alignment horizontal="right" vertical="center"/>
    </xf>
    <xf numFmtId="3" fontId="23" fillId="13" borderId="62" xfId="0" applyNumberFormat="1" applyFont="1" applyFill="1" applyBorder="1" applyAlignment="1">
      <alignment horizontal="right" vertical="center"/>
    </xf>
    <xf numFmtId="0" fontId="23" fillId="4" borderId="69" xfId="0" applyNumberFormat="1" applyFont="1" applyFill="1" applyBorder="1" applyAlignment="1">
      <alignment horizontal="left" vertical="center" wrapText="1"/>
    </xf>
    <xf numFmtId="3" fontId="23" fillId="13" borderId="70" xfId="0" applyNumberFormat="1" applyFont="1" applyFill="1" applyBorder="1" applyAlignment="1">
      <alignment horizontal="right" vertical="center"/>
    </xf>
    <xf numFmtId="0" fontId="23" fillId="4" borderId="50" xfId="0" applyNumberFormat="1" applyFont="1" applyFill="1" applyBorder="1" applyAlignment="1">
      <alignment horizontal="left" vertical="center" wrapText="1"/>
    </xf>
    <xf numFmtId="0" fontId="24" fillId="18" borderId="44" xfId="0" applyFont="1" applyFill="1" applyBorder="1" applyAlignment="1">
      <alignment horizontal="right" vertical="center"/>
    </xf>
    <xf numFmtId="3" fontId="24" fillId="13" borderId="54" xfId="0" applyNumberFormat="1" applyFont="1" applyFill="1" applyBorder="1" applyAlignment="1">
      <alignment horizontal="right" vertical="center"/>
    </xf>
    <xf numFmtId="165" fontId="24" fillId="18" borderId="51" xfId="0" applyNumberFormat="1" applyFont="1" applyFill="1" applyBorder="1" applyAlignment="1">
      <alignment horizontal="center" vertical="center" wrapText="1"/>
    </xf>
    <xf numFmtId="3" fontId="11" fillId="3" borderId="15" xfId="0" applyNumberFormat="1" applyFont="1" applyFill="1" applyBorder="1" applyAlignment="1">
      <alignment horizontal="right" vertical="center" wrapText="1"/>
    </xf>
    <xf numFmtId="3" fontId="11" fillId="3" borderId="26" xfId="0" applyNumberFormat="1" applyFont="1" applyFill="1" applyBorder="1" applyAlignment="1">
      <alignment horizontal="right" vertical="center" wrapText="1"/>
    </xf>
    <xf numFmtId="3" fontId="11" fillId="23" borderId="61" xfId="0" applyNumberFormat="1" applyFont="1" applyFill="1" applyBorder="1" applyAlignment="1">
      <alignment horizontal="right" vertical="center"/>
    </xf>
    <xf numFmtId="3" fontId="11" fillId="23" borderId="62" xfId="0" applyNumberFormat="1" applyFont="1" applyFill="1" applyBorder="1" applyAlignment="1">
      <alignment horizontal="right" vertical="center"/>
    </xf>
    <xf numFmtId="3" fontId="11" fillId="3" borderId="15" xfId="0" applyNumberFormat="1" applyFont="1" applyFill="1" applyBorder="1" applyAlignment="1">
      <alignment horizontal="right" vertical="center"/>
    </xf>
    <xf numFmtId="3" fontId="11" fillId="3" borderId="28" xfId="0" applyNumberFormat="1" applyFont="1" applyFill="1" applyBorder="1" applyAlignment="1">
      <alignment horizontal="right" vertical="center" wrapText="1"/>
    </xf>
    <xf numFmtId="3" fontId="13" fillId="23" borderId="28" xfId="0" applyNumberFormat="1" applyFont="1" applyFill="1" applyBorder="1" applyAlignment="1">
      <alignment horizontal="right" vertical="center"/>
    </xf>
    <xf numFmtId="3" fontId="13" fillId="23" borderId="30" xfId="0" applyNumberFormat="1" applyFont="1" applyFill="1" applyBorder="1" applyAlignment="1">
      <alignment horizontal="right" vertical="center"/>
    </xf>
    <xf numFmtId="3" fontId="13" fillId="3" borderId="28" xfId="0" applyNumberFormat="1" applyFont="1" applyFill="1" applyBorder="1" applyAlignment="1">
      <alignment horizontal="right" vertical="center"/>
    </xf>
    <xf numFmtId="3" fontId="11" fillId="23" borderId="30" xfId="0" applyNumberFormat="1" applyFont="1" applyFill="1" applyBorder="1" applyAlignment="1">
      <alignment horizontal="right" vertical="center"/>
    </xf>
    <xf numFmtId="3" fontId="11" fillId="3" borderId="30" xfId="0" applyNumberFormat="1" applyFont="1" applyFill="1" applyBorder="1" applyAlignment="1">
      <alignment horizontal="right" vertical="center"/>
    </xf>
    <xf numFmtId="3" fontId="11" fillId="3" borderId="28" xfId="0" applyNumberFormat="1" applyFont="1" applyFill="1" applyBorder="1" applyAlignment="1">
      <alignment horizontal="right" vertical="center"/>
    </xf>
    <xf numFmtId="3" fontId="11" fillId="4" borderId="12" xfId="0" applyNumberFormat="1" applyFont="1" applyFill="1" applyBorder="1" applyAlignment="1">
      <alignment horizontal="right" vertical="center" wrapText="1"/>
    </xf>
    <xf numFmtId="3" fontId="11" fillId="3" borderId="13" xfId="0" applyNumberFormat="1" applyFont="1" applyFill="1" applyBorder="1" applyAlignment="1">
      <alignment horizontal="right" vertical="center"/>
    </xf>
    <xf numFmtId="3" fontId="11" fillId="4" borderId="19" xfId="0" applyNumberFormat="1" applyFont="1" applyFill="1" applyBorder="1" applyAlignment="1">
      <alignment horizontal="right" vertical="center" wrapText="1"/>
    </xf>
    <xf numFmtId="3" fontId="11" fillId="3" borderId="24" xfId="0" applyNumberFormat="1" applyFont="1" applyFill="1" applyBorder="1" applyAlignment="1">
      <alignment horizontal="right" vertical="center"/>
    </xf>
    <xf numFmtId="165" fontId="23" fillId="24" borderId="46" xfId="0" applyNumberFormat="1" applyFont="1" applyFill="1" applyBorder="1" applyAlignment="1">
      <alignment horizontal="center" vertical="center" wrapText="1"/>
    </xf>
    <xf numFmtId="165" fontId="23" fillId="24" borderId="47" xfId="0" applyNumberFormat="1" applyFont="1" applyFill="1" applyBorder="1" applyAlignment="1">
      <alignment horizontal="center" vertical="center" wrapText="1"/>
    </xf>
    <xf numFmtId="165" fontId="23" fillId="24" borderId="29" xfId="0" applyNumberFormat="1" applyFont="1" applyFill="1" applyBorder="1" applyAlignment="1">
      <alignment horizontal="center" vertical="center" wrapText="1"/>
    </xf>
    <xf numFmtId="3" fontId="23" fillId="24" borderId="71" xfId="0" applyNumberFormat="1" applyFont="1" applyFill="1" applyBorder="1" applyAlignment="1">
      <alignment horizontal="right" vertical="center"/>
    </xf>
    <xf numFmtId="165" fontId="23" fillId="24" borderId="16" xfId="0" applyNumberFormat="1" applyFont="1" applyFill="1" applyBorder="1" applyAlignment="1">
      <alignment horizontal="center" vertical="center" wrapText="1"/>
    </xf>
    <xf numFmtId="3" fontId="24" fillId="24" borderId="51" xfId="0" applyNumberFormat="1" applyFont="1" applyFill="1" applyBorder="1" applyAlignment="1">
      <alignment horizontal="right" vertical="center"/>
    </xf>
    <xf numFmtId="3" fontId="11" fillId="15" borderId="54" xfId="0" applyNumberFormat="1" applyFont="1" applyFill="1" applyBorder="1" applyAlignment="1">
      <alignment horizontal="right" vertical="center"/>
    </xf>
    <xf numFmtId="3" fontId="11" fillId="15" borderId="51" xfId="0" applyNumberFormat="1" applyFont="1" applyFill="1" applyBorder="1" applyAlignment="1">
      <alignment horizontal="right" vertical="center"/>
    </xf>
    <xf numFmtId="165" fontId="19" fillId="12" borderId="72" xfId="0" applyNumberFormat="1" applyFont="1" applyFill="1" applyBorder="1" applyAlignment="1">
      <alignment horizontal="center" vertical="center" wrapText="1"/>
    </xf>
    <xf numFmtId="165" fontId="19" fillId="12" borderId="73" xfId="0" applyNumberFormat="1" applyFont="1" applyFill="1" applyBorder="1" applyAlignment="1">
      <alignment horizontal="center" vertical="center" wrapText="1"/>
    </xf>
    <xf numFmtId="165" fontId="25" fillId="13" borderId="68" xfId="0" applyNumberFormat="1" applyFont="1" applyFill="1" applyBorder="1" applyAlignment="1">
      <alignment horizontal="center" vertical="center" wrapText="1"/>
    </xf>
    <xf numFmtId="165" fontId="25" fillId="13" borderId="67" xfId="0" applyNumberFormat="1" applyFont="1" applyFill="1" applyBorder="1" applyAlignment="1">
      <alignment horizontal="center" vertical="center" wrapText="1"/>
    </xf>
    <xf numFmtId="165" fontId="25" fillId="13" borderId="41" xfId="0" applyNumberFormat="1" applyFont="1" applyFill="1" applyBorder="1" applyAlignment="1">
      <alignment horizontal="center" vertical="center" wrapText="1"/>
    </xf>
    <xf numFmtId="0" fontId="11" fillId="0" borderId="68" xfId="0" applyNumberFormat="1" applyFont="1" applyBorder="1" applyAlignment="1">
      <alignment horizontal="left" vertical="center" wrapText="1"/>
    </xf>
    <xf numFmtId="3" fontId="14" fillId="3" borderId="24" xfId="0" applyNumberFormat="1" applyFont="1" applyFill="1" applyBorder="1" applyAlignment="1">
      <alignment horizontal="right" vertical="center"/>
    </xf>
    <xf numFmtId="3" fontId="12" fillId="4" borderId="58" xfId="0" applyNumberFormat="1" applyFont="1" applyFill="1" applyBorder="1" applyAlignment="1">
      <alignment horizontal="right" vertical="center" wrapText="1"/>
    </xf>
    <xf numFmtId="0" fontId="11" fillId="0" borderId="66" xfId="0" applyNumberFormat="1" applyFont="1" applyBorder="1" applyAlignment="1">
      <alignment horizontal="left" vertical="center" wrapText="1"/>
    </xf>
    <xf numFmtId="3" fontId="12" fillId="19" borderId="53" xfId="0" applyNumberFormat="1" applyFont="1" applyFill="1" applyBorder="1" applyAlignment="1">
      <alignment horizontal="right" vertical="center"/>
    </xf>
    <xf numFmtId="3" fontId="12" fillId="3" borderId="75" xfId="0" applyNumberFormat="1" applyFont="1" applyFill="1" applyBorder="1" applyAlignment="1">
      <alignment horizontal="right" vertical="center"/>
    </xf>
    <xf numFmtId="3" fontId="12" fillId="3" borderId="67" xfId="0" applyNumberFormat="1" applyFont="1" applyFill="1" applyBorder="1" applyAlignment="1">
      <alignment horizontal="right" vertical="center"/>
    </xf>
    <xf numFmtId="3" fontId="12" fillId="23" borderId="67" xfId="0" applyNumberFormat="1" applyFont="1" applyFill="1" applyBorder="1" applyAlignment="1">
      <alignment horizontal="right" vertical="center"/>
    </xf>
    <xf numFmtId="4" fontId="11" fillId="0" borderId="29" xfId="0" applyNumberFormat="1" applyFont="1" applyBorder="1" applyAlignment="1">
      <alignment horizontal="center" vertical="center"/>
    </xf>
    <xf numFmtId="165" fontId="13" fillId="10" borderId="47" xfId="0" applyNumberFormat="1" applyFont="1" applyFill="1" applyBorder="1" applyAlignment="1">
      <alignment horizontal="center" vertical="center" wrapText="1"/>
    </xf>
    <xf numFmtId="3" fontId="24" fillId="24" borderId="11" xfId="0" applyNumberFormat="1" applyFont="1" applyFill="1" applyBorder="1" applyAlignment="1">
      <alignment horizontal="right" vertical="center"/>
    </xf>
    <xf numFmtId="3" fontId="24" fillId="24" borderId="13" xfId="0" applyNumberFormat="1" applyFont="1" applyFill="1" applyBorder="1" applyAlignment="1">
      <alignment horizontal="right" vertical="center"/>
    </xf>
    <xf numFmtId="3" fontId="23" fillId="24" borderId="15" xfId="0" applyNumberFormat="1" applyFont="1" applyFill="1" applyBorder="1" applyAlignment="1">
      <alignment horizontal="right" vertical="center"/>
    </xf>
    <xf numFmtId="3" fontId="11" fillId="4" borderId="58" xfId="0" applyNumberFormat="1" applyFont="1" applyFill="1" applyBorder="1" applyAlignment="1">
      <alignment horizontal="right" vertical="center" wrapText="1"/>
    </xf>
    <xf numFmtId="3" fontId="11" fillId="3" borderId="59" xfId="0" applyNumberFormat="1" applyFont="1" applyFill="1" applyBorder="1" applyAlignment="1">
      <alignment horizontal="right" vertical="center"/>
    </xf>
    <xf numFmtId="3" fontId="11" fillId="23" borderId="67" xfId="0" applyNumberFormat="1" applyFont="1" applyFill="1" applyBorder="1" applyAlignment="1">
      <alignment horizontal="right" vertical="center"/>
    </xf>
    <xf numFmtId="3" fontId="12" fillId="6" borderId="10" xfId="0" applyNumberFormat="1" applyFont="1" applyFill="1" applyBorder="1"/>
    <xf numFmtId="3" fontId="12" fillId="6" borderId="11" xfId="0" applyNumberFormat="1" applyFont="1" applyFill="1" applyBorder="1"/>
    <xf numFmtId="3" fontId="12" fillId="6" borderId="33" xfId="0" applyNumberFormat="1" applyFont="1" applyFill="1" applyBorder="1"/>
    <xf numFmtId="3" fontId="12" fillId="6" borderId="37" xfId="0" applyNumberFormat="1" applyFont="1" applyFill="1" applyBorder="1"/>
    <xf numFmtId="3" fontId="12" fillId="6" borderId="14" xfId="0" applyNumberFormat="1" applyFont="1" applyFill="1" applyBorder="1"/>
    <xf numFmtId="3" fontId="12" fillId="6" borderId="15" xfId="0" applyNumberFormat="1" applyFont="1" applyFill="1" applyBorder="1"/>
    <xf numFmtId="3" fontId="12" fillId="6" borderId="21" xfId="0" applyNumberFormat="1" applyFont="1" applyFill="1" applyBorder="1"/>
    <xf numFmtId="3" fontId="12" fillId="6" borderId="26" xfId="0" applyNumberFormat="1" applyFont="1" applyFill="1" applyBorder="1"/>
    <xf numFmtId="164" fontId="21" fillId="0" borderId="0" xfId="0" applyNumberFormat="1" applyFont="1" applyBorder="1" applyAlignment="1">
      <alignment vertical="center" wrapText="1"/>
    </xf>
    <xf numFmtId="0" fontId="22" fillId="0" borderId="0" xfId="0" applyFont="1" applyAlignment="1">
      <alignment vertical="center" wrapText="1"/>
    </xf>
    <xf numFmtId="164" fontId="11" fillId="0" borderId="0" xfId="0" applyNumberFormat="1" applyFont="1" applyBorder="1" applyAlignment="1">
      <alignment vertical="center" wrapText="1"/>
    </xf>
    <xf numFmtId="0" fontId="12" fillId="0" borderId="0" xfId="0" applyFont="1" applyAlignment="1">
      <alignment vertical="center" wrapText="1"/>
    </xf>
    <xf numFmtId="0" fontId="12" fillId="0" borderId="0" xfId="0" applyFont="1" applyBorder="1" applyAlignment="1">
      <alignment vertical="center" wrapText="1"/>
    </xf>
    <xf numFmtId="0" fontId="11" fillId="4" borderId="0" xfId="0" applyNumberFormat="1" applyFont="1" applyFill="1" applyBorder="1" applyAlignment="1">
      <alignment horizontal="center" vertical="center" wrapText="1"/>
    </xf>
    <xf numFmtId="0" fontId="12" fillId="4" borderId="0" xfId="0" applyFont="1" applyFill="1" applyBorder="1" applyAlignment="1">
      <alignment horizontal="center" vertical="center" wrapText="1"/>
    </xf>
    <xf numFmtId="0" fontId="9" fillId="0" borderId="0" xfId="0" applyNumberFormat="1" applyFont="1" applyBorder="1" applyAlignment="1">
      <alignment wrapText="1"/>
    </xf>
    <xf numFmtId="0" fontId="6" fillId="0" borderId="0" xfId="0" applyFont="1" applyBorder="1" applyAlignment="1">
      <alignment wrapText="1"/>
    </xf>
    <xf numFmtId="165" fontId="11" fillId="2" borderId="6" xfId="0" applyNumberFormat="1" applyFont="1" applyFill="1" applyBorder="1" applyAlignment="1">
      <alignment horizontal="center" vertical="center" wrapText="1"/>
    </xf>
    <xf numFmtId="165" fontId="12" fillId="2" borderId="6" xfId="0" applyNumberFormat="1" applyFont="1" applyFill="1" applyBorder="1" applyAlignment="1">
      <alignment horizontal="center" wrapText="1"/>
    </xf>
    <xf numFmtId="49" fontId="15" fillId="7" borderId="0" xfId="0" applyNumberFormat="1" applyFont="1" applyFill="1" applyBorder="1" applyAlignment="1">
      <alignment horizontal="center" vertical="center" wrapText="1"/>
    </xf>
    <xf numFmtId="3" fontId="11" fillId="2" borderId="10" xfId="0" applyNumberFormat="1" applyFont="1" applyFill="1" applyBorder="1" applyAlignment="1">
      <alignment horizontal="center" vertical="center" wrapText="1"/>
    </xf>
    <xf numFmtId="3" fontId="11" fillId="2" borderId="11" xfId="0" applyNumberFormat="1" applyFont="1" applyFill="1" applyBorder="1" applyAlignment="1">
      <alignment horizontal="center" vertical="center" wrapText="1"/>
    </xf>
    <xf numFmtId="0" fontId="12" fillId="0" borderId="11" xfId="0" applyFont="1" applyBorder="1" applyAlignment="1">
      <alignment horizontal="center" vertical="center" wrapText="1"/>
    </xf>
    <xf numFmtId="0" fontId="11" fillId="0" borderId="56" xfId="0" applyNumberFormat="1" applyFont="1" applyBorder="1" applyAlignment="1">
      <alignment horizontal="right" vertical="center" wrapText="1"/>
    </xf>
    <xf numFmtId="0" fontId="11" fillId="0" borderId="56" xfId="0" applyFont="1" applyBorder="1" applyAlignment="1">
      <alignment horizontal="right" vertical="center" wrapText="1"/>
    </xf>
    <xf numFmtId="0" fontId="14" fillId="0" borderId="17" xfId="0" applyFont="1" applyBorder="1" applyAlignment="1">
      <alignment horizontal="left" vertical="center" wrapText="1"/>
    </xf>
    <xf numFmtId="0" fontId="12" fillId="0" borderId="17" xfId="0" applyFont="1" applyBorder="1" applyAlignment="1">
      <alignment horizontal="left" vertical="center" wrapText="1"/>
    </xf>
    <xf numFmtId="0" fontId="12" fillId="0" borderId="46" xfId="0" applyFont="1" applyBorder="1" applyAlignment="1">
      <alignment horizontal="left" vertical="center" wrapText="1"/>
    </xf>
    <xf numFmtId="0" fontId="14" fillId="0" borderId="57" xfId="0" applyFont="1" applyBorder="1" applyAlignment="1">
      <alignment horizontal="left" vertical="center" wrapText="1"/>
    </xf>
    <xf numFmtId="0" fontId="12" fillId="0" borderId="57" xfId="0" applyFont="1" applyBorder="1" applyAlignment="1">
      <alignment horizontal="left" vertical="center" wrapText="1"/>
    </xf>
    <xf numFmtId="0" fontId="12" fillId="0" borderId="47" xfId="0" applyFont="1" applyBorder="1" applyAlignment="1">
      <alignment horizontal="left" vertical="center" wrapText="1"/>
    </xf>
    <xf numFmtId="49" fontId="12" fillId="0" borderId="56" xfId="0" applyNumberFormat="1" applyFont="1" applyBorder="1" applyAlignment="1">
      <alignment vertical="center" wrapText="1"/>
    </xf>
    <xf numFmtId="49" fontId="12" fillId="0" borderId="21" xfId="0" applyNumberFormat="1" applyFont="1" applyBorder="1" applyAlignment="1">
      <alignment vertical="center" wrapText="1"/>
    </xf>
    <xf numFmtId="0" fontId="13" fillId="0" borderId="57" xfId="0" applyFont="1" applyBorder="1" applyAlignment="1">
      <alignment horizontal="right" vertical="center" wrapText="1"/>
    </xf>
    <xf numFmtId="0" fontId="11" fillId="0" borderId="57" xfId="0" applyFont="1" applyBorder="1" applyAlignment="1">
      <alignment horizontal="right" vertical="center" wrapText="1"/>
    </xf>
    <xf numFmtId="0" fontId="12" fillId="0" borderId="56" xfId="0" applyFont="1" applyBorder="1" applyAlignment="1">
      <alignment horizontal="right" vertical="center" wrapText="1"/>
    </xf>
    <xf numFmtId="0" fontId="12" fillId="0" borderId="20" xfId="0" applyFont="1" applyBorder="1" applyAlignment="1">
      <alignment horizontal="left" vertical="center" wrapText="1"/>
    </xf>
    <xf numFmtId="164" fontId="6" fillId="0" borderId="8" xfId="0" applyNumberFormat="1" applyFont="1" applyBorder="1" applyAlignment="1">
      <alignment vertical="center"/>
    </xf>
    <xf numFmtId="0" fontId="7" fillId="0" borderId="8" xfId="0" applyFont="1" applyBorder="1" applyAlignment="1">
      <alignment vertical="center"/>
    </xf>
    <xf numFmtId="0" fontId="16" fillId="8" borderId="39" xfId="0" applyNumberFormat="1" applyFont="1" applyFill="1" applyBorder="1" applyAlignment="1">
      <alignment horizontal="left" vertical="center" wrapText="1"/>
    </xf>
    <xf numFmtId="0" fontId="16" fillId="8" borderId="17" xfId="0" applyNumberFormat="1" applyFont="1" applyFill="1" applyBorder="1" applyAlignment="1">
      <alignment horizontal="left" vertical="center" wrapText="1"/>
    </xf>
    <xf numFmtId="0" fontId="16" fillId="8" borderId="46" xfId="0" applyNumberFormat="1" applyFont="1" applyFill="1" applyBorder="1" applyAlignment="1">
      <alignment horizontal="left" vertical="center" wrapText="1"/>
    </xf>
    <xf numFmtId="0" fontId="12" fillId="0" borderId="17" xfId="0" applyFont="1" applyBorder="1" applyAlignment="1">
      <alignment vertical="center" wrapText="1"/>
    </xf>
    <xf numFmtId="0" fontId="12" fillId="0" borderId="46" xfId="0" applyFont="1" applyBorder="1" applyAlignment="1">
      <alignment vertical="center" wrapText="1"/>
    </xf>
    <xf numFmtId="0" fontId="16" fillId="8" borderId="64" xfId="0" applyNumberFormat="1" applyFont="1" applyFill="1" applyBorder="1" applyAlignment="1">
      <alignment horizontal="left" vertical="center" wrapText="1"/>
    </xf>
    <xf numFmtId="0" fontId="12" fillId="0" borderId="7" xfId="0" applyFont="1" applyBorder="1" applyAlignment="1">
      <alignment horizontal="left" vertical="center"/>
    </xf>
    <xf numFmtId="0" fontId="12" fillId="0" borderId="65" xfId="0" applyFont="1" applyBorder="1" applyAlignment="1">
      <alignment vertical="center"/>
    </xf>
    <xf numFmtId="0" fontId="11" fillId="2" borderId="5" xfId="0" applyNumberFormat="1" applyFont="1" applyFill="1" applyBorder="1" applyAlignment="1">
      <alignment horizontal="center" vertical="center" wrapText="1"/>
    </xf>
    <xf numFmtId="0" fontId="12" fillId="0" borderId="5" xfId="0" applyFont="1" applyBorder="1" applyAlignment="1">
      <alignment horizontal="center" vertical="center" wrapText="1"/>
    </xf>
    <xf numFmtId="0" fontId="13" fillId="9" borderId="39" xfId="0" applyNumberFormat="1" applyFont="1" applyFill="1" applyBorder="1" applyAlignment="1">
      <alignment horizontal="left" vertical="center" wrapText="1"/>
    </xf>
    <xf numFmtId="0" fontId="14" fillId="9" borderId="17" xfId="0" applyFont="1" applyFill="1" applyBorder="1" applyAlignment="1">
      <alignment horizontal="left" vertical="center"/>
    </xf>
    <xf numFmtId="0" fontId="14" fillId="9" borderId="46" xfId="0" applyFont="1" applyFill="1" applyBorder="1" applyAlignment="1">
      <alignment horizontal="left" vertical="center"/>
    </xf>
    <xf numFmtId="0" fontId="12" fillId="0" borderId="65" xfId="0" applyFont="1" applyBorder="1" applyAlignment="1">
      <alignment horizontal="left" vertical="center"/>
    </xf>
    <xf numFmtId="0" fontId="23" fillId="4" borderId="1" xfId="0" applyFont="1" applyFill="1" applyBorder="1" applyAlignment="1">
      <alignment horizontal="center" vertical="center"/>
    </xf>
    <xf numFmtId="0" fontId="23" fillId="0" borderId="1" xfId="0" applyFont="1" applyBorder="1" applyAlignment="1">
      <alignment horizontal="center" vertical="center"/>
    </xf>
    <xf numFmtId="0" fontId="23" fillId="4"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12" fillId="7" borderId="5" xfId="0" applyNumberFormat="1" applyFont="1" applyFill="1" applyBorder="1" applyAlignment="1">
      <alignment horizontal="left" vertical="center" wrapText="1"/>
    </xf>
    <xf numFmtId="0" fontId="12" fillId="7" borderId="2" xfId="0" applyNumberFormat="1" applyFont="1" applyFill="1" applyBorder="1" applyAlignment="1">
      <alignment horizontal="left" vertical="center" wrapText="1"/>
    </xf>
    <xf numFmtId="0" fontId="12" fillId="7" borderId="6" xfId="0" applyFont="1" applyFill="1" applyBorder="1" applyAlignment="1">
      <alignment horizontal="left" vertical="center" wrapText="1"/>
    </xf>
    <xf numFmtId="0" fontId="11" fillId="0" borderId="5" xfId="0" applyNumberFormat="1" applyFont="1" applyBorder="1" applyAlignment="1">
      <alignment horizontal="left" vertical="top" wrapText="1"/>
    </xf>
    <xf numFmtId="0" fontId="12" fillId="0" borderId="2" xfId="0" applyFont="1" applyBorder="1" applyAlignment="1">
      <alignment horizontal="left" vertical="top" wrapText="1"/>
    </xf>
    <xf numFmtId="0" fontId="12" fillId="0" borderId="6" xfId="0" applyFont="1" applyBorder="1" applyAlignment="1">
      <alignment horizontal="left" vertical="top" wrapText="1"/>
    </xf>
    <xf numFmtId="0" fontId="8" fillId="4" borderId="6" xfId="0" applyNumberFormat="1" applyFont="1" applyFill="1" applyBorder="1" applyAlignment="1">
      <alignment vertical="center" wrapText="1"/>
    </xf>
    <xf numFmtId="0" fontId="10" fillId="0" borderId="1" xfId="0" applyFont="1" applyBorder="1" applyAlignment="1">
      <alignment vertical="center" wrapText="1"/>
    </xf>
    <xf numFmtId="0" fontId="10" fillId="0" borderId="5" xfId="0" applyFont="1" applyBorder="1" applyAlignment="1">
      <alignment vertical="center" wrapText="1"/>
    </xf>
    <xf numFmtId="0" fontId="16" fillId="8" borderId="10" xfId="0" applyNumberFormat="1" applyFont="1" applyFill="1" applyBorder="1" applyAlignment="1">
      <alignment horizontal="left" vertical="center" wrapText="1"/>
    </xf>
    <xf numFmtId="0" fontId="12" fillId="0" borderId="74" xfId="0" applyFont="1" applyBorder="1" applyAlignment="1">
      <alignment vertical="center" wrapText="1"/>
    </xf>
    <xf numFmtId="0" fontId="12" fillId="0" borderId="11" xfId="0" applyFont="1" applyBorder="1" applyAlignment="1">
      <alignment vertical="center" wrapText="1"/>
    </xf>
  </cellXfs>
  <cellStyles count="391">
    <cellStyle name="Lien hypertexte" xfId="1" builtinId="8" hidden="1"/>
    <cellStyle name="Lien hypertexte" xfId="3" builtinId="8" hidden="1"/>
    <cellStyle name="Lien hypertexte" xfId="5" builtinId="8" hidden="1"/>
    <cellStyle name="Lien hypertexte" xfId="7" builtinId="8" hidden="1"/>
    <cellStyle name="Lien hypertexte" xfId="9" builtinId="8" hidden="1"/>
    <cellStyle name="Lien hypertexte" xfId="11" builtinId="8" hidden="1"/>
    <cellStyle name="Lien hypertexte" xfId="13" builtinId="8" hidden="1"/>
    <cellStyle name="Lien hypertexte" xfId="15" builtinId="8" hidden="1"/>
    <cellStyle name="Lien hypertexte" xfId="17" builtinId="8" hidden="1"/>
    <cellStyle name="Lien hypertexte" xfId="19" builtinId="8" hidden="1"/>
    <cellStyle name="Lien hypertexte" xfId="21" builtinId="8" hidden="1"/>
    <cellStyle name="Lien hypertexte" xfId="23" builtinId="8" hidden="1"/>
    <cellStyle name="Lien hypertexte" xfId="25" builtinId="8" hidden="1"/>
    <cellStyle name="Lien hypertexte" xfId="27" builtinId="8" hidden="1"/>
    <cellStyle name="Lien hypertexte" xfId="29" builtinId="8" hidden="1"/>
    <cellStyle name="Lien hypertexte" xfId="31" builtinId="8" hidden="1"/>
    <cellStyle name="Lien hypertexte" xfId="33" builtinId="8" hidden="1"/>
    <cellStyle name="Lien hypertexte" xfId="35" builtinId="8" hidden="1"/>
    <cellStyle name="Lien hypertexte" xfId="37" builtinId="8" hidden="1"/>
    <cellStyle name="Lien hypertexte" xfId="39" builtinId="8" hidden="1"/>
    <cellStyle name="Lien hypertexte" xfId="41" builtinId="8" hidden="1"/>
    <cellStyle name="Lien hypertexte" xfId="43" builtinId="8" hidden="1"/>
    <cellStyle name="Lien hypertexte" xfId="45" builtinId="8" hidden="1"/>
    <cellStyle name="Lien hypertexte" xfId="47" builtinId="8" hidden="1"/>
    <cellStyle name="Lien hypertexte" xfId="49" builtinId="8" hidden="1"/>
    <cellStyle name="Lien hypertexte" xfId="51" builtinId="8" hidden="1"/>
    <cellStyle name="Lien hypertexte" xfId="53" builtinId="8" hidden="1"/>
    <cellStyle name="Lien hypertexte" xfId="55" builtinId="8" hidden="1"/>
    <cellStyle name="Lien hypertexte" xfId="57" builtinId="8" hidden="1"/>
    <cellStyle name="Lien hypertexte" xfId="59" builtinId="8" hidden="1"/>
    <cellStyle name="Lien hypertexte" xfId="61" builtinId="8" hidden="1"/>
    <cellStyle name="Lien hypertexte" xfId="63" builtinId="8" hidden="1"/>
    <cellStyle name="Lien hypertexte" xfId="65" builtinId="8" hidden="1"/>
    <cellStyle name="Lien hypertexte" xfId="67" builtinId="8" hidden="1"/>
    <cellStyle name="Lien hypertexte" xfId="69" builtinId="8" hidden="1"/>
    <cellStyle name="Lien hypertexte" xfId="71" builtinId="8" hidden="1"/>
    <cellStyle name="Lien hypertexte" xfId="73" builtinId="8" hidden="1"/>
    <cellStyle name="Lien hypertexte" xfId="75" builtinId="8" hidden="1"/>
    <cellStyle name="Lien hypertexte" xfId="77" builtinId="8" hidden="1"/>
    <cellStyle name="Lien hypertexte" xfId="79" builtinId="8" hidden="1"/>
    <cellStyle name="Lien hypertexte" xfId="81" builtinId="8" hidden="1"/>
    <cellStyle name="Lien hypertexte" xfId="83" builtinId="8" hidden="1"/>
    <cellStyle name="Lien hypertexte" xfId="85" builtinId="8" hidden="1"/>
    <cellStyle name="Lien hypertexte" xfId="87" builtinId="8" hidden="1"/>
    <cellStyle name="Lien hypertexte" xfId="89" builtinId="8" hidden="1"/>
    <cellStyle name="Lien hypertexte" xfId="91" builtinId="8" hidden="1"/>
    <cellStyle name="Lien hypertexte" xfId="93" builtinId="8" hidden="1"/>
    <cellStyle name="Lien hypertexte" xfId="95" builtinId="8" hidden="1"/>
    <cellStyle name="Lien hypertexte" xfId="97" builtinId="8" hidden="1"/>
    <cellStyle name="Lien hypertexte" xfId="99" builtinId="8" hidden="1"/>
    <cellStyle name="Lien hypertexte" xfId="101" builtinId="8" hidden="1"/>
    <cellStyle name="Lien hypertexte" xfId="103" builtinId="8" hidden="1"/>
    <cellStyle name="Lien hypertexte" xfId="105" builtinId="8" hidden="1"/>
    <cellStyle name="Lien hypertexte" xfId="107" builtinId="8" hidden="1"/>
    <cellStyle name="Lien hypertexte" xfId="109" builtinId="8" hidden="1"/>
    <cellStyle name="Lien hypertexte" xfId="111" builtinId="8" hidden="1"/>
    <cellStyle name="Lien hypertexte" xfId="113" builtinId="8" hidden="1"/>
    <cellStyle name="Lien hypertexte" xfId="115" builtinId="8" hidden="1"/>
    <cellStyle name="Lien hypertexte" xfId="117" builtinId="8" hidden="1"/>
    <cellStyle name="Lien hypertexte" xfId="119" builtinId="8" hidden="1"/>
    <cellStyle name="Lien hypertexte" xfId="121" builtinId="8" hidden="1"/>
    <cellStyle name="Lien hypertexte" xfId="123" builtinId="8" hidden="1"/>
    <cellStyle name="Lien hypertexte" xfId="125" builtinId="8" hidden="1"/>
    <cellStyle name="Lien hypertexte" xfId="127" builtinId="8" hidden="1"/>
    <cellStyle name="Lien hypertexte" xfId="129" builtinId="8" hidden="1"/>
    <cellStyle name="Lien hypertexte" xfId="131" builtinId="8" hidden="1"/>
    <cellStyle name="Lien hypertexte" xfId="133" builtinId="8" hidden="1"/>
    <cellStyle name="Lien hypertexte" xfId="135" builtinId="8" hidden="1"/>
    <cellStyle name="Lien hypertexte" xfId="137" builtinId="8" hidden="1"/>
    <cellStyle name="Lien hypertexte" xfId="139" builtinId="8" hidden="1"/>
    <cellStyle name="Lien hypertexte" xfId="141" builtinId="8" hidden="1"/>
    <cellStyle name="Lien hypertexte" xfId="143" builtinId="8" hidden="1"/>
    <cellStyle name="Lien hypertexte" xfId="145" builtinId="8" hidden="1"/>
    <cellStyle name="Lien hypertexte" xfId="147" builtinId="8" hidden="1"/>
    <cellStyle name="Lien hypertexte" xfId="149" builtinId="8" hidden="1"/>
    <cellStyle name="Lien hypertexte" xfId="151" builtinId="8" hidden="1"/>
    <cellStyle name="Lien hypertexte" xfId="153" builtinId="8" hidden="1"/>
    <cellStyle name="Lien hypertexte" xfId="155" builtinId="8" hidden="1"/>
    <cellStyle name="Lien hypertexte" xfId="157" builtinId="8" hidden="1"/>
    <cellStyle name="Lien hypertexte" xfId="159" builtinId="8" hidden="1"/>
    <cellStyle name="Lien hypertexte" xfId="161" builtinId="8" hidden="1"/>
    <cellStyle name="Lien hypertexte" xfId="163" builtinId="8" hidden="1"/>
    <cellStyle name="Lien hypertexte" xfId="165" builtinId="8" hidden="1"/>
    <cellStyle name="Lien hypertexte" xfId="167" builtinId="8" hidden="1"/>
    <cellStyle name="Lien hypertexte" xfId="169" builtinId="8" hidden="1"/>
    <cellStyle name="Lien hypertexte" xfId="171" builtinId="8" hidden="1"/>
    <cellStyle name="Lien hypertexte" xfId="173" builtinId="8" hidden="1"/>
    <cellStyle name="Lien hypertexte" xfId="175" builtinId="8" hidden="1"/>
    <cellStyle name="Lien hypertexte" xfId="177" builtinId="8" hidden="1"/>
    <cellStyle name="Lien hypertexte" xfId="179" builtinId="8" hidden="1"/>
    <cellStyle name="Lien hypertexte" xfId="181" builtinId="8" hidden="1"/>
    <cellStyle name="Lien hypertexte" xfId="183" builtinId="8" hidden="1"/>
    <cellStyle name="Lien hypertexte" xfId="185" builtinId="8" hidden="1"/>
    <cellStyle name="Lien hypertexte" xfId="187" builtinId="8" hidden="1"/>
    <cellStyle name="Lien hypertexte" xfId="189" builtinId="8" hidden="1"/>
    <cellStyle name="Lien hypertexte" xfId="191" builtinId="8" hidden="1"/>
    <cellStyle name="Lien hypertexte" xfId="193" builtinId="8" hidden="1"/>
    <cellStyle name="Lien hypertexte" xfId="195" builtinId="8" hidden="1"/>
    <cellStyle name="Lien hypertexte" xfId="197" builtinId="8" hidden="1"/>
    <cellStyle name="Lien hypertexte" xfId="199" builtinId="8" hidden="1"/>
    <cellStyle name="Lien hypertexte" xfId="201" builtinId="8" hidden="1"/>
    <cellStyle name="Lien hypertexte" xfId="203" builtinId="8" hidden="1"/>
    <cellStyle name="Lien hypertexte" xfId="205" builtinId="8" hidden="1"/>
    <cellStyle name="Lien hypertexte" xfId="207" builtinId="8" hidden="1"/>
    <cellStyle name="Lien hypertexte" xfId="209" builtinId="8" hidden="1"/>
    <cellStyle name="Lien hypertexte" xfId="211" builtinId="8" hidden="1"/>
    <cellStyle name="Lien hypertexte" xfId="213" builtinId="8" hidden="1"/>
    <cellStyle name="Lien hypertexte" xfId="215" builtinId="8" hidden="1"/>
    <cellStyle name="Lien hypertexte" xfId="217" builtinId="8" hidden="1"/>
    <cellStyle name="Lien hypertexte" xfId="219" builtinId="8" hidden="1"/>
    <cellStyle name="Lien hypertexte" xfId="221" builtinId="8" hidden="1"/>
    <cellStyle name="Lien hypertexte" xfId="223" builtinId="8" hidden="1"/>
    <cellStyle name="Lien hypertexte" xfId="225" builtinId="8" hidden="1"/>
    <cellStyle name="Lien hypertexte" xfId="227" builtinId="8" hidden="1"/>
    <cellStyle name="Lien hypertexte" xfId="229" builtinId="8" hidden="1"/>
    <cellStyle name="Lien hypertexte" xfId="231" builtinId="8" hidden="1"/>
    <cellStyle name="Lien hypertexte" xfId="233" builtinId="8" hidden="1"/>
    <cellStyle name="Lien hypertexte" xfId="235" builtinId="8" hidden="1"/>
    <cellStyle name="Lien hypertexte" xfId="237" builtinId="8" hidden="1"/>
    <cellStyle name="Lien hypertexte" xfId="239" builtinId="8" hidden="1"/>
    <cellStyle name="Lien hypertexte" xfId="241" builtinId="8" hidden="1"/>
    <cellStyle name="Lien hypertexte" xfId="243" builtinId="8" hidden="1"/>
    <cellStyle name="Lien hypertexte" xfId="245" builtinId="8" hidden="1"/>
    <cellStyle name="Lien hypertexte" xfId="247" builtinId="8" hidden="1"/>
    <cellStyle name="Lien hypertexte" xfId="249" builtinId="8" hidden="1"/>
    <cellStyle name="Lien hypertexte" xfId="251" builtinId="8" hidden="1"/>
    <cellStyle name="Lien hypertexte" xfId="253" builtinId="8" hidden="1"/>
    <cellStyle name="Lien hypertexte" xfId="255" builtinId="8" hidden="1"/>
    <cellStyle name="Lien hypertexte" xfId="257" builtinId="8" hidden="1"/>
    <cellStyle name="Lien hypertexte" xfId="259" builtinId="8" hidden="1"/>
    <cellStyle name="Lien hypertexte" xfId="261" builtinId="8" hidden="1"/>
    <cellStyle name="Lien hypertexte" xfId="263" builtinId="8" hidden="1"/>
    <cellStyle name="Lien hypertexte" xfId="265" builtinId="8" hidden="1"/>
    <cellStyle name="Lien hypertexte" xfId="267" builtinId="8" hidden="1"/>
    <cellStyle name="Lien hypertexte" xfId="269" builtinId="8" hidden="1"/>
    <cellStyle name="Lien hypertexte" xfId="271" builtinId="8" hidden="1"/>
    <cellStyle name="Lien hypertexte" xfId="273" builtinId="8" hidden="1"/>
    <cellStyle name="Lien hypertexte" xfId="275" builtinId="8" hidden="1"/>
    <cellStyle name="Lien hypertexte" xfId="277" builtinId="8" hidden="1"/>
    <cellStyle name="Lien hypertexte" xfId="279" builtinId="8" hidden="1"/>
    <cellStyle name="Lien hypertexte" xfId="281" builtinId="8" hidden="1"/>
    <cellStyle name="Lien hypertexte" xfId="283" builtinId="8" hidden="1"/>
    <cellStyle name="Lien hypertexte" xfId="285" builtinId="8" hidden="1"/>
    <cellStyle name="Lien hypertexte" xfId="287" builtinId="8" hidden="1"/>
    <cellStyle name="Lien hypertexte" xfId="289" builtinId="8" hidden="1"/>
    <cellStyle name="Lien hypertexte" xfId="291" builtinId="8" hidden="1"/>
    <cellStyle name="Lien hypertexte" xfId="293" builtinId="8" hidden="1"/>
    <cellStyle name="Lien hypertexte" xfId="295" builtinId="8" hidden="1"/>
    <cellStyle name="Lien hypertexte" xfId="297" builtinId="8" hidden="1"/>
    <cellStyle name="Lien hypertexte" xfId="299" builtinId="8" hidden="1"/>
    <cellStyle name="Lien hypertexte" xfId="301" builtinId="8" hidden="1"/>
    <cellStyle name="Lien hypertexte" xfId="303" builtinId="8" hidden="1"/>
    <cellStyle name="Lien hypertexte" xfId="305" builtinId="8" hidden="1"/>
    <cellStyle name="Lien hypertexte" xfId="307" builtinId="8" hidden="1"/>
    <cellStyle name="Lien hypertexte" xfId="309" builtinId="8" hidden="1"/>
    <cellStyle name="Lien hypertexte" xfId="311" builtinId="8" hidden="1"/>
    <cellStyle name="Lien hypertexte" xfId="313" builtinId="8" hidden="1"/>
    <cellStyle name="Lien hypertexte" xfId="315" builtinId="8" hidden="1"/>
    <cellStyle name="Lien hypertexte" xfId="317" builtinId="8" hidden="1"/>
    <cellStyle name="Lien hypertexte" xfId="319" builtinId="8" hidden="1"/>
    <cellStyle name="Lien hypertexte" xfId="321" builtinId="8" hidden="1"/>
    <cellStyle name="Lien hypertexte" xfId="323" builtinId="8" hidden="1"/>
    <cellStyle name="Lien hypertexte" xfId="325" builtinId="8" hidden="1"/>
    <cellStyle name="Lien hypertexte" xfId="327" builtinId="8" hidden="1"/>
    <cellStyle name="Lien hypertexte" xfId="329" builtinId="8" hidden="1"/>
    <cellStyle name="Lien hypertexte" xfId="331" builtinId="8" hidden="1"/>
    <cellStyle name="Lien hypertexte" xfId="333" builtinId="8" hidden="1"/>
    <cellStyle name="Lien hypertexte" xfId="335" builtinId="8" hidden="1"/>
    <cellStyle name="Lien hypertexte" xfId="337" builtinId="8" hidden="1"/>
    <cellStyle name="Lien hypertexte" xfId="339" builtinId="8" hidden="1"/>
    <cellStyle name="Lien hypertexte" xfId="341" builtinId="8" hidden="1"/>
    <cellStyle name="Lien hypertexte" xfId="343" builtinId="8" hidden="1"/>
    <cellStyle name="Lien hypertexte" xfId="345" builtinId="8" hidden="1"/>
    <cellStyle name="Lien hypertexte" xfId="347" builtinId="8" hidden="1"/>
    <cellStyle name="Lien hypertexte" xfId="349" builtinId="8" hidden="1"/>
    <cellStyle name="Lien hypertexte" xfId="351" builtinId="8" hidden="1"/>
    <cellStyle name="Lien hypertexte" xfId="353" builtinId="8" hidden="1"/>
    <cellStyle name="Lien hypertexte" xfId="355" builtinId="8" hidden="1"/>
    <cellStyle name="Lien hypertexte" xfId="357" builtinId="8" hidden="1"/>
    <cellStyle name="Lien hypertexte" xfId="359" builtinId="8" hidden="1"/>
    <cellStyle name="Lien hypertexte" xfId="361" builtinId="8" hidden="1"/>
    <cellStyle name="Lien hypertexte" xfId="363" builtinId="8" hidden="1"/>
    <cellStyle name="Lien hypertexte" xfId="365" builtinId="8" hidden="1"/>
    <cellStyle name="Lien hypertexte" xfId="367" builtinId="8" hidden="1"/>
    <cellStyle name="Lien hypertexte" xfId="369" builtinId="8" hidden="1"/>
    <cellStyle name="Lien hypertexte" xfId="371" builtinId="8" hidden="1"/>
    <cellStyle name="Lien hypertexte" xfId="373" builtinId="8" hidden="1"/>
    <cellStyle name="Lien hypertexte" xfId="375" builtinId="8" hidden="1"/>
    <cellStyle name="Lien hypertexte" xfId="377" builtinId="8" hidden="1"/>
    <cellStyle name="Lien hypertexte" xfId="379" builtinId="8" hidden="1"/>
    <cellStyle name="Lien hypertexte" xfId="381" builtinId="8" hidden="1"/>
    <cellStyle name="Lien hypertexte" xfId="383" builtinId="8" hidden="1"/>
    <cellStyle name="Lien hypertexte" xfId="385" builtinId="8" hidden="1"/>
    <cellStyle name="Lien hypertexte" xfId="387" builtinId="8" hidden="1"/>
    <cellStyle name="Lien hypertexte" xfId="389" builtinId="8" hidden="1"/>
    <cellStyle name="Lien hypertexte visité" xfId="2" builtinId="9" hidden="1"/>
    <cellStyle name="Lien hypertexte visité" xfId="4" builtinId="9" hidden="1"/>
    <cellStyle name="Lien hypertexte visité" xfId="6" builtinId="9" hidden="1"/>
    <cellStyle name="Lien hypertexte visité" xfId="8" builtinId="9" hidden="1"/>
    <cellStyle name="Lien hypertexte visité" xfId="10" builtinId="9" hidden="1"/>
    <cellStyle name="Lien hypertexte visité" xfId="12" builtinId="9" hidden="1"/>
    <cellStyle name="Lien hypertexte visité" xfId="14" builtinId="9" hidden="1"/>
    <cellStyle name="Lien hypertexte visité" xfId="16" builtinId="9" hidden="1"/>
    <cellStyle name="Lien hypertexte visité" xfId="18" builtinId="9" hidden="1"/>
    <cellStyle name="Lien hypertexte visité" xfId="20" builtinId="9" hidden="1"/>
    <cellStyle name="Lien hypertexte visité" xfId="22" builtinId="9" hidden="1"/>
    <cellStyle name="Lien hypertexte visité" xfId="24" builtinId="9" hidden="1"/>
    <cellStyle name="Lien hypertexte visité" xfId="26" builtinId="9" hidden="1"/>
    <cellStyle name="Lien hypertexte visité" xfId="28" builtinId="9" hidden="1"/>
    <cellStyle name="Lien hypertexte visité" xfId="30" builtinId="9" hidden="1"/>
    <cellStyle name="Lien hypertexte visité" xfId="32" builtinId="9" hidden="1"/>
    <cellStyle name="Lien hypertexte visité" xfId="34" builtinId="9" hidden="1"/>
    <cellStyle name="Lien hypertexte visité" xfId="36" builtinId="9" hidden="1"/>
    <cellStyle name="Lien hypertexte visité" xfId="38" builtinId="9" hidden="1"/>
    <cellStyle name="Lien hypertexte visité" xfId="40" builtinId="9" hidden="1"/>
    <cellStyle name="Lien hypertexte visité" xfId="42" builtinId="9" hidden="1"/>
    <cellStyle name="Lien hypertexte visité" xfId="44" builtinId="9" hidden="1"/>
    <cellStyle name="Lien hypertexte visité" xfId="46" builtinId="9" hidden="1"/>
    <cellStyle name="Lien hypertexte visité" xfId="48" builtinId="9" hidden="1"/>
    <cellStyle name="Lien hypertexte visité" xfId="50" builtinId="9" hidden="1"/>
    <cellStyle name="Lien hypertexte visité" xfId="52" builtinId="9" hidden="1"/>
    <cellStyle name="Lien hypertexte visité" xfId="54" builtinId="9" hidden="1"/>
    <cellStyle name="Lien hypertexte visité" xfId="56" builtinId="9" hidden="1"/>
    <cellStyle name="Lien hypertexte visité" xfId="58" builtinId="9" hidden="1"/>
    <cellStyle name="Lien hypertexte visité" xfId="60" builtinId="9" hidden="1"/>
    <cellStyle name="Lien hypertexte visité" xfId="62" builtinId="9" hidden="1"/>
    <cellStyle name="Lien hypertexte visité" xfId="64" builtinId="9" hidden="1"/>
    <cellStyle name="Lien hypertexte visité" xfId="66" builtinId="9" hidden="1"/>
    <cellStyle name="Lien hypertexte visité" xfId="68" builtinId="9" hidden="1"/>
    <cellStyle name="Lien hypertexte visité" xfId="70" builtinId="9" hidden="1"/>
    <cellStyle name="Lien hypertexte visité" xfId="72" builtinId="9" hidden="1"/>
    <cellStyle name="Lien hypertexte visité" xfId="74" builtinId="9" hidden="1"/>
    <cellStyle name="Lien hypertexte visité" xfId="76" builtinId="9" hidden="1"/>
    <cellStyle name="Lien hypertexte visité" xfId="78" builtinId="9" hidden="1"/>
    <cellStyle name="Lien hypertexte visité" xfId="80" builtinId="9" hidden="1"/>
    <cellStyle name="Lien hypertexte visité" xfId="82" builtinId="9" hidden="1"/>
    <cellStyle name="Lien hypertexte visité" xfId="84" builtinId="9" hidden="1"/>
    <cellStyle name="Lien hypertexte visité" xfId="86" builtinId="9" hidden="1"/>
    <cellStyle name="Lien hypertexte visité" xfId="88" builtinId="9" hidden="1"/>
    <cellStyle name="Lien hypertexte visité" xfId="90" builtinId="9" hidden="1"/>
    <cellStyle name="Lien hypertexte visité" xfId="92" builtinId="9" hidden="1"/>
    <cellStyle name="Lien hypertexte visité" xfId="94" builtinId="9" hidden="1"/>
    <cellStyle name="Lien hypertexte visité" xfId="96" builtinId="9" hidden="1"/>
    <cellStyle name="Lien hypertexte visité" xfId="98" builtinId="9" hidden="1"/>
    <cellStyle name="Lien hypertexte visité" xfId="100" builtinId="9" hidden="1"/>
    <cellStyle name="Lien hypertexte visité" xfId="102" builtinId="9" hidden="1"/>
    <cellStyle name="Lien hypertexte visité" xfId="104" builtinId="9" hidden="1"/>
    <cellStyle name="Lien hypertexte visité" xfId="106" builtinId="9" hidden="1"/>
    <cellStyle name="Lien hypertexte visité" xfId="108" builtinId="9" hidden="1"/>
    <cellStyle name="Lien hypertexte visité" xfId="110" builtinId="9" hidden="1"/>
    <cellStyle name="Lien hypertexte visité" xfId="112" builtinId="9" hidden="1"/>
    <cellStyle name="Lien hypertexte visité" xfId="114" builtinId="9" hidden="1"/>
    <cellStyle name="Lien hypertexte visité" xfId="116" builtinId="9" hidden="1"/>
    <cellStyle name="Lien hypertexte visité" xfId="118" builtinId="9" hidden="1"/>
    <cellStyle name="Lien hypertexte visité" xfId="120" builtinId="9" hidden="1"/>
    <cellStyle name="Lien hypertexte visité" xfId="122" builtinId="9" hidden="1"/>
    <cellStyle name="Lien hypertexte visité" xfId="124" builtinId="9" hidden="1"/>
    <cellStyle name="Lien hypertexte visité" xfId="126" builtinId="9" hidden="1"/>
    <cellStyle name="Lien hypertexte visité" xfId="128" builtinId="9" hidden="1"/>
    <cellStyle name="Lien hypertexte visité" xfId="130" builtinId="9" hidden="1"/>
    <cellStyle name="Lien hypertexte visité" xfId="132" builtinId="9" hidden="1"/>
    <cellStyle name="Lien hypertexte visité" xfId="134" builtinId="9" hidden="1"/>
    <cellStyle name="Lien hypertexte visité" xfId="136" builtinId="9" hidden="1"/>
    <cellStyle name="Lien hypertexte visité" xfId="138" builtinId="9" hidden="1"/>
    <cellStyle name="Lien hypertexte visité" xfId="140" builtinId="9" hidden="1"/>
    <cellStyle name="Lien hypertexte visité" xfId="142" builtinId="9" hidden="1"/>
    <cellStyle name="Lien hypertexte visité" xfId="144" builtinId="9" hidden="1"/>
    <cellStyle name="Lien hypertexte visité" xfId="146" builtinId="9" hidden="1"/>
    <cellStyle name="Lien hypertexte visité" xfId="148" builtinId="9" hidden="1"/>
    <cellStyle name="Lien hypertexte visité" xfId="150" builtinId="9" hidden="1"/>
    <cellStyle name="Lien hypertexte visité" xfId="152" builtinId="9" hidden="1"/>
    <cellStyle name="Lien hypertexte visité" xfId="154" builtinId="9" hidden="1"/>
    <cellStyle name="Lien hypertexte visité" xfId="156" builtinId="9" hidden="1"/>
    <cellStyle name="Lien hypertexte visité" xfId="158" builtinId="9" hidden="1"/>
    <cellStyle name="Lien hypertexte visité" xfId="160" builtinId="9" hidden="1"/>
    <cellStyle name="Lien hypertexte visité" xfId="162" builtinId="9" hidden="1"/>
    <cellStyle name="Lien hypertexte visité" xfId="164" builtinId="9" hidden="1"/>
    <cellStyle name="Lien hypertexte visité" xfId="166" builtinId="9" hidden="1"/>
    <cellStyle name="Lien hypertexte visité" xfId="168" builtinId="9" hidden="1"/>
    <cellStyle name="Lien hypertexte visité" xfId="170" builtinId="9" hidden="1"/>
    <cellStyle name="Lien hypertexte visité" xfId="172" builtinId="9" hidden="1"/>
    <cellStyle name="Lien hypertexte visité" xfId="174" builtinId="9" hidden="1"/>
    <cellStyle name="Lien hypertexte visité" xfId="176" builtinId="9" hidden="1"/>
    <cellStyle name="Lien hypertexte visité" xfId="178" builtinId="9" hidden="1"/>
    <cellStyle name="Lien hypertexte visité" xfId="180" builtinId="9" hidden="1"/>
    <cellStyle name="Lien hypertexte visité" xfId="182" builtinId="9" hidden="1"/>
    <cellStyle name="Lien hypertexte visité" xfId="184" builtinId="9" hidden="1"/>
    <cellStyle name="Lien hypertexte visité" xfId="186" builtinId="9" hidden="1"/>
    <cellStyle name="Lien hypertexte visité" xfId="188" builtinId="9" hidden="1"/>
    <cellStyle name="Lien hypertexte visité" xfId="190" builtinId="9" hidden="1"/>
    <cellStyle name="Lien hypertexte visité" xfId="192" builtinId="9" hidden="1"/>
    <cellStyle name="Lien hypertexte visité" xfId="194" builtinId="9" hidden="1"/>
    <cellStyle name="Lien hypertexte visité" xfId="196" builtinId="9" hidden="1"/>
    <cellStyle name="Lien hypertexte visité" xfId="198" builtinId="9" hidden="1"/>
    <cellStyle name="Lien hypertexte visité" xfId="200" builtinId="9" hidden="1"/>
    <cellStyle name="Lien hypertexte visité" xfId="202" builtinId="9" hidden="1"/>
    <cellStyle name="Lien hypertexte visité" xfId="204" builtinId="9" hidden="1"/>
    <cellStyle name="Lien hypertexte visité" xfId="206" builtinId="9" hidden="1"/>
    <cellStyle name="Lien hypertexte visité" xfId="208" builtinId="9" hidden="1"/>
    <cellStyle name="Lien hypertexte visité" xfId="210" builtinId="9" hidden="1"/>
    <cellStyle name="Lien hypertexte visité" xfId="212" builtinId="9" hidden="1"/>
    <cellStyle name="Lien hypertexte visité" xfId="214" builtinId="9" hidden="1"/>
    <cellStyle name="Lien hypertexte visité" xfId="216" builtinId="9" hidden="1"/>
    <cellStyle name="Lien hypertexte visité" xfId="218" builtinId="9" hidden="1"/>
    <cellStyle name="Lien hypertexte visité" xfId="220" builtinId="9" hidden="1"/>
    <cellStyle name="Lien hypertexte visité" xfId="222" builtinId="9" hidden="1"/>
    <cellStyle name="Lien hypertexte visité" xfId="224" builtinId="9" hidden="1"/>
    <cellStyle name="Lien hypertexte visité" xfId="226" builtinId="9" hidden="1"/>
    <cellStyle name="Lien hypertexte visité" xfId="228" builtinId="9" hidden="1"/>
    <cellStyle name="Lien hypertexte visité" xfId="230" builtinId="9" hidden="1"/>
    <cellStyle name="Lien hypertexte visité" xfId="232" builtinId="9" hidden="1"/>
    <cellStyle name="Lien hypertexte visité" xfId="234" builtinId="9" hidden="1"/>
    <cellStyle name="Lien hypertexte visité" xfId="236" builtinId="9" hidden="1"/>
    <cellStyle name="Lien hypertexte visité" xfId="238" builtinId="9" hidden="1"/>
    <cellStyle name="Lien hypertexte visité" xfId="240" builtinId="9" hidden="1"/>
    <cellStyle name="Lien hypertexte visité" xfId="242" builtinId="9" hidden="1"/>
    <cellStyle name="Lien hypertexte visité" xfId="244" builtinId="9" hidden="1"/>
    <cellStyle name="Lien hypertexte visité" xfId="246" builtinId="9" hidden="1"/>
    <cellStyle name="Lien hypertexte visité" xfId="248" builtinId="9" hidden="1"/>
    <cellStyle name="Lien hypertexte visité" xfId="250" builtinId="9" hidden="1"/>
    <cellStyle name="Lien hypertexte visité" xfId="252" builtinId="9" hidden="1"/>
    <cellStyle name="Lien hypertexte visité" xfId="254" builtinId="9" hidden="1"/>
    <cellStyle name="Lien hypertexte visité" xfId="256" builtinId="9" hidden="1"/>
    <cellStyle name="Lien hypertexte visité" xfId="258" builtinId="9" hidden="1"/>
    <cellStyle name="Lien hypertexte visité" xfId="260" builtinId="9" hidden="1"/>
    <cellStyle name="Lien hypertexte visité" xfId="262" builtinId="9" hidden="1"/>
    <cellStyle name="Lien hypertexte visité" xfId="264" builtinId="9" hidden="1"/>
    <cellStyle name="Lien hypertexte visité" xfId="266" builtinId="9" hidden="1"/>
    <cellStyle name="Lien hypertexte visité" xfId="268" builtinId="9" hidden="1"/>
    <cellStyle name="Lien hypertexte visité" xfId="270" builtinId="9" hidden="1"/>
    <cellStyle name="Lien hypertexte visité" xfId="272" builtinId="9" hidden="1"/>
    <cellStyle name="Lien hypertexte visité" xfId="274" builtinId="9" hidden="1"/>
    <cellStyle name="Lien hypertexte visité" xfId="276" builtinId="9" hidden="1"/>
    <cellStyle name="Lien hypertexte visité" xfId="278" builtinId="9" hidden="1"/>
    <cellStyle name="Lien hypertexte visité" xfId="280" builtinId="9" hidden="1"/>
    <cellStyle name="Lien hypertexte visité" xfId="282" builtinId="9" hidden="1"/>
    <cellStyle name="Lien hypertexte visité" xfId="284" builtinId="9" hidden="1"/>
    <cellStyle name="Lien hypertexte visité" xfId="286" builtinId="9" hidden="1"/>
    <cellStyle name="Lien hypertexte visité" xfId="288" builtinId="9" hidden="1"/>
    <cellStyle name="Lien hypertexte visité" xfId="290" builtinId="9" hidden="1"/>
    <cellStyle name="Lien hypertexte visité" xfId="292" builtinId="9" hidden="1"/>
    <cellStyle name="Lien hypertexte visité" xfId="294" builtinId="9" hidden="1"/>
    <cellStyle name="Lien hypertexte visité" xfId="296" builtinId="9" hidden="1"/>
    <cellStyle name="Lien hypertexte visité" xfId="298" builtinId="9" hidden="1"/>
    <cellStyle name="Lien hypertexte visité" xfId="300" builtinId="9" hidden="1"/>
    <cellStyle name="Lien hypertexte visité" xfId="302" builtinId="9" hidden="1"/>
    <cellStyle name="Lien hypertexte visité" xfId="304" builtinId="9" hidden="1"/>
    <cellStyle name="Lien hypertexte visité" xfId="306" builtinId="9" hidden="1"/>
    <cellStyle name="Lien hypertexte visité" xfId="308" builtinId="9" hidden="1"/>
    <cellStyle name="Lien hypertexte visité" xfId="310" builtinId="9" hidden="1"/>
    <cellStyle name="Lien hypertexte visité" xfId="312" builtinId="9" hidden="1"/>
    <cellStyle name="Lien hypertexte visité" xfId="314" builtinId="9" hidden="1"/>
    <cellStyle name="Lien hypertexte visité" xfId="316" builtinId="9" hidden="1"/>
    <cellStyle name="Lien hypertexte visité" xfId="318" builtinId="9" hidden="1"/>
    <cellStyle name="Lien hypertexte visité" xfId="320" builtinId="9" hidden="1"/>
    <cellStyle name="Lien hypertexte visité" xfId="322" builtinId="9" hidden="1"/>
    <cellStyle name="Lien hypertexte visité" xfId="324" builtinId="9" hidden="1"/>
    <cellStyle name="Lien hypertexte visité" xfId="326" builtinId="9" hidden="1"/>
    <cellStyle name="Lien hypertexte visité" xfId="328" builtinId="9" hidden="1"/>
    <cellStyle name="Lien hypertexte visité" xfId="330" builtinId="9" hidden="1"/>
    <cellStyle name="Lien hypertexte visité" xfId="332" builtinId="9" hidden="1"/>
    <cellStyle name="Lien hypertexte visité" xfId="334" builtinId="9" hidden="1"/>
    <cellStyle name="Lien hypertexte visité" xfId="336" builtinId="9" hidden="1"/>
    <cellStyle name="Lien hypertexte visité" xfId="338" builtinId="9" hidden="1"/>
    <cellStyle name="Lien hypertexte visité" xfId="340" builtinId="9" hidden="1"/>
    <cellStyle name="Lien hypertexte visité" xfId="342" builtinId="9" hidden="1"/>
    <cellStyle name="Lien hypertexte visité" xfId="344" builtinId="9" hidden="1"/>
    <cellStyle name="Lien hypertexte visité" xfId="346" builtinId="9" hidden="1"/>
    <cellStyle name="Lien hypertexte visité" xfId="348" builtinId="9" hidden="1"/>
    <cellStyle name="Lien hypertexte visité" xfId="350" builtinId="9" hidden="1"/>
    <cellStyle name="Lien hypertexte visité" xfId="352" builtinId="9" hidden="1"/>
    <cellStyle name="Lien hypertexte visité" xfId="354" builtinId="9" hidden="1"/>
    <cellStyle name="Lien hypertexte visité" xfId="356" builtinId="9" hidden="1"/>
    <cellStyle name="Lien hypertexte visité" xfId="358" builtinId="9" hidden="1"/>
    <cellStyle name="Lien hypertexte visité" xfId="360" builtinId="9" hidden="1"/>
    <cellStyle name="Lien hypertexte visité" xfId="362" builtinId="9" hidden="1"/>
    <cellStyle name="Lien hypertexte visité" xfId="364" builtinId="9" hidden="1"/>
    <cellStyle name="Lien hypertexte visité" xfId="366" builtinId="9" hidden="1"/>
    <cellStyle name="Lien hypertexte visité" xfId="368" builtinId="9" hidden="1"/>
    <cellStyle name="Lien hypertexte visité" xfId="370" builtinId="9" hidden="1"/>
    <cellStyle name="Lien hypertexte visité" xfId="372" builtinId="9" hidden="1"/>
    <cellStyle name="Lien hypertexte visité" xfId="374" builtinId="9" hidden="1"/>
    <cellStyle name="Lien hypertexte visité" xfId="376" builtinId="9" hidden="1"/>
    <cellStyle name="Lien hypertexte visité" xfId="378" builtinId="9" hidden="1"/>
    <cellStyle name="Lien hypertexte visité" xfId="380" builtinId="9" hidden="1"/>
    <cellStyle name="Lien hypertexte visité" xfId="382" builtinId="9" hidden="1"/>
    <cellStyle name="Lien hypertexte visité" xfId="384" builtinId="9" hidden="1"/>
    <cellStyle name="Lien hypertexte visité" xfId="386" builtinId="9" hidden="1"/>
    <cellStyle name="Lien hypertexte visité" xfId="388" builtinId="9" hidden="1"/>
    <cellStyle name="Lien hypertexte visité" xfId="390" builtinId="9" hidden="1"/>
    <cellStyle name="Normal" xfId="0" builtinId="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twoCellAnchor>
    <xdr:from>
      <xdr:col>9</xdr:col>
      <xdr:colOff>948275</xdr:colOff>
      <xdr:row>1</xdr:row>
      <xdr:rowOff>50798</xdr:rowOff>
    </xdr:from>
    <xdr:to>
      <xdr:col>11</xdr:col>
      <xdr:colOff>812803</xdr:colOff>
      <xdr:row>8</xdr:row>
      <xdr:rowOff>67733</xdr:rowOff>
    </xdr:to>
    <xdr:grpSp>
      <xdr:nvGrpSpPr>
        <xdr:cNvPr id="1049" name="Grouper 1048"/>
        <xdr:cNvGrpSpPr/>
      </xdr:nvGrpSpPr>
      <xdr:grpSpPr>
        <a:xfrm>
          <a:off x="16315275" y="482598"/>
          <a:ext cx="1871128" cy="2048935"/>
          <a:chOff x="16493068" y="477645"/>
          <a:chExt cx="1394370" cy="2515080"/>
        </a:xfrm>
      </xdr:grpSpPr>
      <xdr:sp macro="" textlink="">
        <xdr:nvSpPr>
          <xdr:cNvPr id="2" name="Rectangle 1"/>
          <xdr:cNvSpPr/>
        </xdr:nvSpPr>
        <xdr:spPr>
          <a:xfrm>
            <a:off x="16781987" y="477645"/>
            <a:ext cx="1105451" cy="2515080"/>
          </a:xfrm>
          <a:prstGeom prst="rect">
            <a:avLst/>
          </a:prstGeom>
          <a:solidFill>
            <a:srgbClr val="BEFFFF"/>
          </a:solidFill>
          <a:ln w="3175" cap="sq" cmpd="sng">
            <a:solidFill>
              <a:srgbClr val="00FFFF"/>
            </a:solidFill>
            <a:round/>
          </a:ln>
          <a:effectLst>
            <a:reflection endPos="0" dist="12700" dir="5400000" sy="-100000" algn="bl" rotWithShape="0"/>
          </a:effectLst>
          <a:scene3d>
            <a:camera prst="orthographicFront"/>
            <a:lightRig rig="threePt" dir="t"/>
          </a:scene3d>
          <a:sp3d>
            <a:bevelT w="69850" h="114300"/>
            <a:bevelB h="12700"/>
          </a:sp3d>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fr-FR" sz="1200" b="1" i="0">
                <a:solidFill>
                  <a:schemeClr val="tx1"/>
                </a:solidFill>
                <a:latin typeface="+mn-lt"/>
                <a:ea typeface="+mn-ea"/>
                <a:cs typeface="+mn-cs"/>
              </a:rPr>
              <a:t>Indiquer le taux min. de cofinancement obligatoire assigné par la FGC. Le taux pour toute la durée du projet correspond au taux assigné pour la 1ère année du projet. </a:t>
            </a:r>
          </a:p>
        </xdr:txBody>
      </xdr:sp>
      <xdr:cxnSp macro="">
        <xdr:nvCxnSpPr>
          <xdr:cNvPr id="15" name="Connecteur droit avec flèche 14"/>
          <xdr:cNvCxnSpPr/>
        </xdr:nvCxnSpPr>
        <xdr:spPr>
          <a:xfrm flipH="1">
            <a:off x="16493068" y="702572"/>
            <a:ext cx="188427" cy="245695"/>
          </a:xfrm>
          <a:prstGeom prst="straightConnector1">
            <a:avLst/>
          </a:prstGeom>
          <a:ln>
            <a:solidFill>
              <a:srgbClr val="00FFFF"/>
            </a:solidFill>
            <a:tailEnd type="arrow"/>
          </a:ln>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7</xdr:col>
      <xdr:colOff>999068</xdr:colOff>
      <xdr:row>9</xdr:row>
      <xdr:rowOff>237067</xdr:rowOff>
    </xdr:from>
    <xdr:to>
      <xdr:col>11</xdr:col>
      <xdr:colOff>778932</xdr:colOff>
      <xdr:row>20</xdr:row>
      <xdr:rowOff>118534</xdr:rowOff>
    </xdr:to>
    <xdr:grpSp>
      <xdr:nvGrpSpPr>
        <xdr:cNvPr id="1048" name="Grouper 1047"/>
        <xdr:cNvGrpSpPr/>
      </xdr:nvGrpSpPr>
      <xdr:grpSpPr>
        <a:xfrm>
          <a:off x="13800668" y="2929467"/>
          <a:ext cx="4351864" cy="2650067"/>
          <a:chOff x="13870405" y="2980267"/>
          <a:chExt cx="4118675" cy="2641600"/>
        </a:xfrm>
      </xdr:grpSpPr>
      <xdr:sp macro="" textlink="">
        <xdr:nvSpPr>
          <xdr:cNvPr id="3" name="Rectangle 2"/>
          <xdr:cNvSpPr/>
        </xdr:nvSpPr>
        <xdr:spPr>
          <a:xfrm>
            <a:off x="16577279" y="2980267"/>
            <a:ext cx="1411801" cy="2641600"/>
          </a:xfrm>
          <a:prstGeom prst="rect">
            <a:avLst/>
          </a:prstGeom>
          <a:solidFill>
            <a:srgbClr val="BEFFFF"/>
          </a:solidFill>
          <a:ln w="3175" cap="sq" cmpd="sng">
            <a:solidFill>
              <a:srgbClr val="00FFFF"/>
            </a:solidFill>
            <a:round/>
          </a:ln>
          <a:effectLst>
            <a:reflection endPos="0" dist="12700" dir="5400000" sy="-100000" algn="bl" rotWithShape="0"/>
          </a:effectLst>
          <a:scene3d>
            <a:camera prst="orthographicFront"/>
            <a:lightRig rig="threePt" dir="t"/>
          </a:scene3d>
          <a:sp3d>
            <a:bevelT w="69850" h="114300"/>
            <a:bevelB h="12700"/>
          </a:sp3d>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fr-FR" sz="1200" b="1" i="0">
                <a:solidFill>
                  <a:schemeClr val="tx1"/>
                </a:solidFill>
                <a:latin typeface="+mn-lt"/>
                <a:ea typeface="+mn-ea"/>
                <a:cs typeface="+mn-cs"/>
              </a:rPr>
              <a:t>Attention, si une colonne est enlevée (ex.: projets de deux ans) ou si des colonnes sont rajoutées (ex.: période de soudure considérée comme cofinancement), les formuls des colonnes du "Total général" devront être corrigées.</a:t>
            </a:r>
          </a:p>
        </xdr:txBody>
      </xdr:sp>
      <xdr:cxnSp macro="">
        <xdr:nvCxnSpPr>
          <xdr:cNvPr id="17" name="Connecteur droit avec flèche 16"/>
          <xdr:cNvCxnSpPr/>
        </xdr:nvCxnSpPr>
        <xdr:spPr>
          <a:xfrm flipH="1">
            <a:off x="15131550" y="3471333"/>
            <a:ext cx="1564459" cy="355600"/>
          </a:xfrm>
          <a:prstGeom prst="straightConnector1">
            <a:avLst/>
          </a:prstGeom>
          <a:ln>
            <a:solidFill>
              <a:srgbClr val="00FFFF"/>
            </a:solidFill>
            <a:tailEnd type="arrow"/>
          </a:ln>
        </xdr:spPr>
        <xdr:style>
          <a:lnRef idx="2">
            <a:schemeClr val="accent1"/>
          </a:lnRef>
          <a:fillRef idx="0">
            <a:schemeClr val="accent1"/>
          </a:fillRef>
          <a:effectRef idx="1">
            <a:schemeClr val="accent1"/>
          </a:effectRef>
          <a:fontRef idx="minor">
            <a:schemeClr val="tx1"/>
          </a:fontRef>
        </xdr:style>
      </xdr:cxnSp>
      <xdr:cxnSp macro="">
        <xdr:nvCxnSpPr>
          <xdr:cNvPr id="18" name="Connecteur droit avec flèche 17"/>
          <xdr:cNvCxnSpPr/>
        </xdr:nvCxnSpPr>
        <xdr:spPr>
          <a:xfrm flipH="1">
            <a:off x="13870405" y="3471333"/>
            <a:ext cx="2713856" cy="355601"/>
          </a:xfrm>
          <a:prstGeom prst="straightConnector1">
            <a:avLst/>
          </a:prstGeom>
          <a:ln>
            <a:solidFill>
              <a:srgbClr val="00FFFF"/>
            </a:solidFill>
            <a:tailEnd type="arrow"/>
          </a:ln>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2</xdr:col>
      <xdr:colOff>33867</xdr:colOff>
      <xdr:row>33</xdr:row>
      <xdr:rowOff>203198</xdr:rowOff>
    </xdr:from>
    <xdr:to>
      <xdr:col>11</xdr:col>
      <xdr:colOff>1016001</xdr:colOff>
      <xdr:row>42</xdr:row>
      <xdr:rowOff>101599</xdr:rowOff>
    </xdr:to>
    <xdr:grpSp>
      <xdr:nvGrpSpPr>
        <xdr:cNvPr id="1043" name="Grouper 1042"/>
        <xdr:cNvGrpSpPr/>
      </xdr:nvGrpSpPr>
      <xdr:grpSpPr>
        <a:xfrm>
          <a:off x="6688667" y="8140698"/>
          <a:ext cx="11497734" cy="2590801"/>
          <a:chOff x="6756400" y="8127998"/>
          <a:chExt cx="11456756" cy="2641601"/>
        </a:xfrm>
      </xdr:grpSpPr>
      <xdr:sp macro="" textlink="">
        <xdr:nvSpPr>
          <xdr:cNvPr id="4" name="Rectangle 3"/>
          <xdr:cNvSpPr/>
        </xdr:nvSpPr>
        <xdr:spPr>
          <a:xfrm>
            <a:off x="16599273" y="8127998"/>
            <a:ext cx="1613883" cy="2641601"/>
          </a:xfrm>
          <a:prstGeom prst="rect">
            <a:avLst/>
          </a:prstGeom>
          <a:solidFill>
            <a:srgbClr val="BEFFFF"/>
          </a:solidFill>
          <a:ln w="3175" cap="sq" cmpd="sng">
            <a:solidFill>
              <a:srgbClr val="00FFFF"/>
            </a:solidFill>
            <a:round/>
          </a:ln>
          <a:effectLst>
            <a:reflection endPos="0" dist="12700" dir="5400000" sy="-100000" algn="bl" rotWithShape="0"/>
          </a:effectLst>
          <a:scene3d>
            <a:camera prst="orthographicFront"/>
            <a:lightRig rig="threePt" dir="t"/>
          </a:scene3d>
          <a:sp3d>
            <a:bevelT w="69850" h="114300"/>
            <a:bevelB h="12700"/>
          </a:sp3d>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fr-FR" sz="1200" b="1" i="0">
                <a:solidFill>
                  <a:schemeClr val="tx1"/>
                </a:solidFill>
                <a:latin typeface="+mn-lt"/>
                <a:ea typeface="+mn-ea"/>
                <a:cs typeface="+mn-cs"/>
              </a:rPr>
              <a:t>Formule pour trouver le montant max autorisé des frais imprévus</a:t>
            </a:r>
            <a:r>
              <a:rPr lang="fr-FR" sz="1200" b="1" i="0" baseline="0">
                <a:solidFill>
                  <a:schemeClr val="tx1"/>
                </a:solidFill>
                <a:latin typeface="+mn-lt"/>
                <a:ea typeface="+mn-ea"/>
                <a:cs typeface="+mn-cs"/>
              </a:rPr>
              <a:t> financés par la FGC</a:t>
            </a:r>
            <a:r>
              <a:rPr lang="fr-FR" sz="1200" b="1" i="0">
                <a:solidFill>
                  <a:schemeClr val="tx1"/>
                </a:solidFill>
                <a:latin typeface="+mn-lt"/>
                <a:ea typeface="+mn-ea"/>
                <a:cs typeface="+mn-cs"/>
              </a:rPr>
              <a:t>: </a:t>
            </a:r>
          </a:p>
          <a:p>
            <a:pPr algn="l"/>
            <a:r>
              <a:rPr lang="fr-FR" sz="1200" b="1" i="0">
                <a:solidFill>
                  <a:schemeClr val="tx1"/>
                </a:solidFill>
                <a:latin typeface="+mn-lt"/>
                <a:ea typeface="+mn-ea"/>
                <a:cs typeface="+mn-cs"/>
              </a:rPr>
              <a:t>=0.05*(B/0.95)</a:t>
            </a:r>
          </a:p>
          <a:p>
            <a:pPr algn="l"/>
            <a:endParaRPr lang="fr-FR" sz="1200" b="1" i="0">
              <a:solidFill>
                <a:schemeClr val="tx1"/>
              </a:solidFill>
              <a:latin typeface="+mn-lt"/>
              <a:ea typeface="+mn-ea"/>
              <a:cs typeface="+mn-cs"/>
            </a:endParaRPr>
          </a:p>
          <a:p>
            <a:pPr algn="l"/>
            <a:r>
              <a:rPr lang="fr-FR" sz="1200" b="1" i="0">
                <a:solidFill>
                  <a:schemeClr val="tx1"/>
                </a:solidFill>
                <a:latin typeface="+mn-lt"/>
                <a:ea typeface="+mn-ea"/>
                <a:cs typeface="+mn-cs"/>
              </a:rPr>
              <a:t>Si la valeur des cellules des frais d'imprévus financés pas la FGC est supérieure à 5% de F, les cellules deviennent rouges.</a:t>
            </a:r>
          </a:p>
        </xdr:txBody>
      </xdr:sp>
      <xdr:cxnSp macro="">
        <xdr:nvCxnSpPr>
          <xdr:cNvPr id="21" name="Connecteur droit avec flèche 20"/>
          <xdr:cNvCxnSpPr/>
        </xdr:nvCxnSpPr>
        <xdr:spPr>
          <a:xfrm flipH="1">
            <a:off x="11734800" y="8636000"/>
            <a:ext cx="4808611" cy="1016000"/>
          </a:xfrm>
          <a:prstGeom prst="straightConnector1">
            <a:avLst/>
          </a:prstGeom>
          <a:ln>
            <a:solidFill>
              <a:srgbClr val="00FFFF"/>
            </a:solidFill>
            <a:tailEnd type="arrow"/>
          </a:ln>
        </xdr:spPr>
        <xdr:style>
          <a:lnRef idx="2">
            <a:schemeClr val="accent1"/>
          </a:lnRef>
          <a:fillRef idx="0">
            <a:schemeClr val="accent1"/>
          </a:fillRef>
          <a:effectRef idx="1">
            <a:schemeClr val="accent1"/>
          </a:effectRef>
          <a:fontRef idx="minor">
            <a:schemeClr val="tx1"/>
          </a:fontRef>
        </xdr:style>
      </xdr:cxnSp>
      <xdr:cxnSp macro="">
        <xdr:nvCxnSpPr>
          <xdr:cNvPr id="42" name="Connecteur droit avec flèche 41"/>
          <xdr:cNvCxnSpPr/>
        </xdr:nvCxnSpPr>
        <xdr:spPr>
          <a:xfrm flipH="1">
            <a:off x="6756400" y="8602133"/>
            <a:ext cx="9820076" cy="1066800"/>
          </a:xfrm>
          <a:prstGeom prst="straightConnector1">
            <a:avLst/>
          </a:prstGeom>
          <a:ln>
            <a:solidFill>
              <a:srgbClr val="00FFFF"/>
            </a:solidFill>
            <a:tailEnd type="arrow"/>
          </a:ln>
        </xdr:spPr>
        <xdr:style>
          <a:lnRef idx="2">
            <a:schemeClr val="accent1"/>
          </a:lnRef>
          <a:fillRef idx="0">
            <a:schemeClr val="accent1"/>
          </a:fillRef>
          <a:effectRef idx="1">
            <a:schemeClr val="accent1"/>
          </a:effectRef>
          <a:fontRef idx="minor">
            <a:schemeClr val="tx1"/>
          </a:fontRef>
        </xdr:style>
      </xdr:cxnSp>
      <xdr:cxnSp macro="">
        <xdr:nvCxnSpPr>
          <xdr:cNvPr id="43" name="Connecteur droit avec flèche 42"/>
          <xdr:cNvCxnSpPr/>
        </xdr:nvCxnSpPr>
        <xdr:spPr>
          <a:xfrm flipH="1">
            <a:off x="14224000" y="8636000"/>
            <a:ext cx="2402072" cy="1049867"/>
          </a:xfrm>
          <a:prstGeom prst="straightConnector1">
            <a:avLst/>
          </a:prstGeom>
          <a:ln>
            <a:solidFill>
              <a:srgbClr val="00FFFF"/>
            </a:solidFill>
            <a:tailEnd type="arrow"/>
          </a:ln>
        </xdr:spPr>
        <xdr:style>
          <a:lnRef idx="2">
            <a:schemeClr val="accent1"/>
          </a:lnRef>
          <a:fillRef idx="0">
            <a:schemeClr val="accent1"/>
          </a:fillRef>
          <a:effectRef idx="1">
            <a:schemeClr val="accent1"/>
          </a:effectRef>
          <a:fontRef idx="minor">
            <a:schemeClr val="tx1"/>
          </a:fontRef>
        </xdr:style>
      </xdr:cxnSp>
      <xdr:cxnSp macro="">
        <xdr:nvCxnSpPr>
          <xdr:cNvPr id="44" name="Connecteur droit avec flèche 43"/>
          <xdr:cNvCxnSpPr/>
        </xdr:nvCxnSpPr>
        <xdr:spPr>
          <a:xfrm flipH="1">
            <a:off x="9313335" y="8619067"/>
            <a:ext cx="7263140" cy="1066800"/>
          </a:xfrm>
          <a:prstGeom prst="straightConnector1">
            <a:avLst/>
          </a:prstGeom>
          <a:ln>
            <a:solidFill>
              <a:srgbClr val="00FFFF"/>
            </a:solidFill>
            <a:tailEnd type="arrow"/>
          </a:ln>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0</xdr:col>
      <xdr:colOff>5130801</xdr:colOff>
      <xdr:row>21</xdr:row>
      <xdr:rowOff>101602</xdr:rowOff>
    </xdr:from>
    <xdr:to>
      <xdr:col>12</xdr:col>
      <xdr:colOff>0</xdr:colOff>
      <xdr:row>35</xdr:row>
      <xdr:rowOff>84666</xdr:rowOff>
    </xdr:to>
    <xdr:grpSp>
      <xdr:nvGrpSpPr>
        <xdr:cNvPr id="1044" name="Grouper 1043"/>
        <xdr:cNvGrpSpPr/>
      </xdr:nvGrpSpPr>
      <xdr:grpSpPr>
        <a:xfrm>
          <a:off x="5130801" y="5753102"/>
          <a:ext cx="13055599" cy="2954864"/>
          <a:chOff x="5130801" y="5791202"/>
          <a:chExt cx="12965205" cy="2912531"/>
        </a:xfrm>
      </xdr:grpSpPr>
      <xdr:sp macro="" textlink="">
        <xdr:nvSpPr>
          <xdr:cNvPr id="6" name="Rectangle 5"/>
          <xdr:cNvSpPr/>
        </xdr:nvSpPr>
        <xdr:spPr>
          <a:xfrm>
            <a:off x="16582405" y="5791202"/>
            <a:ext cx="1513601" cy="2082798"/>
          </a:xfrm>
          <a:prstGeom prst="rect">
            <a:avLst/>
          </a:prstGeom>
          <a:solidFill>
            <a:srgbClr val="BEFFFF"/>
          </a:solidFill>
          <a:ln w="3175" cap="sq" cmpd="sng">
            <a:solidFill>
              <a:srgbClr val="00FFFF"/>
            </a:solidFill>
            <a:round/>
          </a:ln>
          <a:effectLst>
            <a:reflection endPos="0" dist="12700" dir="5400000" sy="-100000" algn="bl" rotWithShape="0"/>
          </a:effectLst>
          <a:scene3d>
            <a:camera prst="orthographicFront"/>
            <a:lightRig rig="threePt" dir="t"/>
          </a:scene3d>
          <a:sp3d>
            <a:bevelT w="69850" h="114300"/>
            <a:bevelB h="12700"/>
          </a:sp3d>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fr-FR" sz="1200" b="1" i="0">
                <a:solidFill>
                  <a:schemeClr val="tx1"/>
                </a:solidFill>
                <a:latin typeface="+mn-lt"/>
                <a:ea typeface="+mn-ea"/>
                <a:cs typeface="+mn-cs"/>
              </a:rPr>
              <a:t>La somme des parts financée par les différents bailleurs dans le plan de financement terrain sans imprévu doit correspondre au sous-total projet terrain sans imprévus (A).</a:t>
            </a:r>
          </a:p>
        </xdr:txBody>
      </xdr:sp>
      <xdr:cxnSp macro="">
        <xdr:nvCxnSpPr>
          <xdr:cNvPr id="19" name="Connecteur droit avec flèche 18"/>
          <xdr:cNvCxnSpPr/>
        </xdr:nvCxnSpPr>
        <xdr:spPr>
          <a:xfrm flipH="1">
            <a:off x="5130801" y="5960533"/>
            <a:ext cx="11424121" cy="2489200"/>
          </a:xfrm>
          <a:prstGeom prst="straightConnector1">
            <a:avLst/>
          </a:prstGeom>
          <a:ln>
            <a:solidFill>
              <a:srgbClr val="00FFFF"/>
            </a:solidFill>
            <a:tailEnd type="arrow"/>
          </a:ln>
        </xdr:spPr>
        <xdr:style>
          <a:lnRef idx="2">
            <a:schemeClr val="accent1"/>
          </a:lnRef>
          <a:fillRef idx="0">
            <a:schemeClr val="accent1"/>
          </a:fillRef>
          <a:effectRef idx="1">
            <a:schemeClr val="accent1"/>
          </a:effectRef>
          <a:fontRef idx="minor">
            <a:schemeClr val="tx1"/>
          </a:fontRef>
        </xdr:style>
      </xdr:cxnSp>
      <xdr:cxnSp macro="">
        <xdr:nvCxnSpPr>
          <xdr:cNvPr id="61" name="Connecteur droit avec flèche 60"/>
          <xdr:cNvCxnSpPr/>
        </xdr:nvCxnSpPr>
        <xdr:spPr>
          <a:xfrm flipH="1">
            <a:off x="6062135" y="5960533"/>
            <a:ext cx="10409033" cy="2743200"/>
          </a:xfrm>
          <a:prstGeom prst="straightConnector1">
            <a:avLst/>
          </a:prstGeom>
          <a:ln>
            <a:solidFill>
              <a:srgbClr val="00FFFF"/>
            </a:solidFill>
            <a:tailEnd type="arrow"/>
          </a:ln>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2</xdr:col>
      <xdr:colOff>762002</xdr:colOff>
      <xdr:row>55</xdr:row>
      <xdr:rowOff>33868</xdr:rowOff>
    </xdr:from>
    <xdr:to>
      <xdr:col>3</xdr:col>
      <xdr:colOff>355600</xdr:colOff>
      <xdr:row>57</xdr:row>
      <xdr:rowOff>84667</xdr:rowOff>
    </xdr:to>
    <xdr:grpSp>
      <xdr:nvGrpSpPr>
        <xdr:cNvPr id="1040" name="Grouper 1039"/>
        <xdr:cNvGrpSpPr/>
      </xdr:nvGrpSpPr>
      <xdr:grpSpPr>
        <a:xfrm>
          <a:off x="7416802" y="16175568"/>
          <a:ext cx="774698" cy="660399"/>
          <a:chOff x="7433735" y="16239068"/>
          <a:chExt cx="778932" cy="677332"/>
        </a:xfrm>
      </xdr:grpSpPr>
      <xdr:sp macro="" textlink="">
        <xdr:nvSpPr>
          <xdr:cNvPr id="13" name="Rectangle 12"/>
          <xdr:cNvSpPr/>
        </xdr:nvSpPr>
        <xdr:spPr>
          <a:xfrm>
            <a:off x="7433735" y="16239068"/>
            <a:ext cx="778932" cy="457199"/>
          </a:xfrm>
          <a:prstGeom prst="rect">
            <a:avLst/>
          </a:prstGeom>
          <a:solidFill>
            <a:srgbClr val="BEFFFF"/>
          </a:solidFill>
          <a:ln w="3175" cap="sq" cmpd="sng">
            <a:solidFill>
              <a:srgbClr val="00FFFF"/>
            </a:solidFill>
            <a:round/>
          </a:ln>
          <a:effectLst>
            <a:reflection endPos="0" dist="12700" dir="5400000" sy="-100000" algn="bl" rotWithShape="0"/>
          </a:effectLst>
          <a:scene3d>
            <a:camera prst="orthographicFront"/>
            <a:lightRig rig="threePt" dir="t"/>
          </a:scene3d>
          <a:sp3d>
            <a:bevelT w="69850" h="114300"/>
            <a:bevelB h="12700"/>
          </a:sp3d>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mr-IN" sz="1200" b="1" i="0">
                <a:solidFill>
                  <a:schemeClr val="tx1"/>
                </a:solidFill>
                <a:latin typeface="Calibri"/>
                <a:ea typeface="+mn-ea"/>
                <a:cs typeface="Calibri"/>
              </a:rPr>
              <a:t>= F+J</a:t>
            </a:r>
            <a:endParaRPr lang="fr-FR" sz="1200" b="1" i="0">
              <a:solidFill>
                <a:schemeClr val="tx1"/>
              </a:solidFill>
              <a:latin typeface="Calibri"/>
              <a:ea typeface="+mn-ea"/>
              <a:cs typeface="Calibri"/>
            </a:endParaRPr>
          </a:p>
        </xdr:txBody>
      </xdr:sp>
      <xdr:cxnSp macro="">
        <xdr:nvCxnSpPr>
          <xdr:cNvPr id="65" name="Connecteur droit avec flèche 64"/>
          <xdr:cNvCxnSpPr/>
        </xdr:nvCxnSpPr>
        <xdr:spPr>
          <a:xfrm flipH="1">
            <a:off x="7687733" y="16628533"/>
            <a:ext cx="338667" cy="287867"/>
          </a:xfrm>
          <a:prstGeom prst="straightConnector1">
            <a:avLst/>
          </a:prstGeom>
          <a:ln>
            <a:solidFill>
              <a:srgbClr val="00FFFF"/>
            </a:solidFill>
            <a:tailEnd type="arrow"/>
          </a:ln>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2</xdr:col>
      <xdr:colOff>1066800</xdr:colOff>
      <xdr:row>42</xdr:row>
      <xdr:rowOff>372533</xdr:rowOff>
    </xdr:from>
    <xdr:to>
      <xdr:col>11</xdr:col>
      <xdr:colOff>1049866</xdr:colOff>
      <xdr:row>50</xdr:row>
      <xdr:rowOff>33867</xdr:rowOff>
    </xdr:to>
    <xdr:grpSp>
      <xdr:nvGrpSpPr>
        <xdr:cNvPr id="112" name="Grouper 111"/>
        <xdr:cNvGrpSpPr/>
      </xdr:nvGrpSpPr>
      <xdr:grpSpPr>
        <a:xfrm>
          <a:off x="7721600" y="11002433"/>
          <a:ext cx="10460566" cy="2544234"/>
          <a:chOff x="7738533" y="11040533"/>
          <a:chExt cx="10735733" cy="2556934"/>
        </a:xfrm>
      </xdr:grpSpPr>
      <xdr:cxnSp macro="">
        <xdr:nvCxnSpPr>
          <xdr:cNvPr id="20" name="Connecteur droit avec flèche 19"/>
          <xdr:cNvCxnSpPr/>
        </xdr:nvCxnSpPr>
        <xdr:spPr>
          <a:xfrm flipH="1">
            <a:off x="7738533" y="11514667"/>
            <a:ext cx="8991600" cy="1032933"/>
          </a:xfrm>
          <a:prstGeom prst="straightConnector1">
            <a:avLst/>
          </a:prstGeom>
          <a:ln>
            <a:solidFill>
              <a:srgbClr val="00FFFF"/>
            </a:solidFill>
            <a:tailEnd type="arrow"/>
          </a:ln>
        </xdr:spPr>
        <xdr:style>
          <a:lnRef idx="2">
            <a:schemeClr val="accent1"/>
          </a:lnRef>
          <a:fillRef idx="0">
            <a:schemeClr val="accent1"/>
          </a:fillRef>
          <a:effectRef idx="1">
            <a:schemeClr val="accent1"/>
          </a:effectRef>
          <a:fontRef idx="minor">
            <a:schemeClr val="tx1"/>
          </a:fontRef>
        </xdr:style>
      </xdr:cxnSp>
      <xdr:grpSp>
        <xdr:nvGrpSpPr>
          <xdr:cNvPr id="1042" name="Grouper 1041"/>
          <xdr:cNvGrpSpPr/>
        </xdr:nvGrpSpPr>
        <xdr:grpSpPr>
          <a:xfrm>
            <a:off x="10244668" y="11040533"/>
            <a:ext cx="8229598" cy="2556934"/>
            <a:chOff x="10246692" y="11209866"/>
            <a:chExt cx="7983694" cy="2556934"/>
          </a:xfrm>
        </xdr:grpSpPr>
        <xdr:sp macro="" textlink="">
          <xdr:nvSpPr>
            <xdr:cNvPr id="8" name="Rectangle 7"/>
            <xdr:cNvSpPr/>
          </xdr:nvSpPr>
          <xdr:spPr>
            <a:xfrm>
              <a:off x="16587853" y="11209866"/>
              <a:ext cx="1642533" cy="2556934"/>
            </a:xfrm>
            <a:prstGeom prst="rect">
              <a:avLst/>
            </a:prstGeom>
            <a:solidFill>
              <a:srgbClr val="BEFFFF"/>
            </a:solidFill>
            <a:ln w="3175" cap="sq" cmpd="sng">
              <a:solidFill>
                <a:srgbClr val="00FFFF"/>
              </a:solidFill>
              <a:round/>
            </a:ln>
            <a:effectLst>
              <a:reflection endPos="0" dist="12700" dir="5400000" sy="-100000" algn="bl" rotWithShape="0"/>
            </a:effectLst>
            <a:scene3d>
              <a:camera prst="orthographicFront"/>
              <a:lightRig rig="threePt" dir="t"/>
            </a:scene3d>
            <a:sp3d>
              <a:bevelT w="69850" h="114300"/>
              <a:bevelB h="12700"/>
            </a:sp3d>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fr-FR" sz="1200" b="1" i="0">
                  <a:solidFill>
                    <a:schemeClr val="tx1"/>
                  </a:solidFill>
                  <a:latin typeface="Calibri"/>
                  <a:ea typeface="+mn-ea"/>
                  <a:cs typeface="Calibri"/>
                </a:rPr>
                <a:t>Formule pour trouver le montant max autorisé des frais</a:t>
              </a:r>
              <a:r>
                <a:rPr lang="fr-FR" sz="1200" b="1" i="0" baseline="0">
                  <a:solidFill>
                    <a:schemeClr val="tx1"/>
                  </a:solidFill>
                  <a:latin typeface="Calibri"/>
                  <a:ea typeface="+mn-ea"/>
                  <a:cs typeface="Calibri"/>
                </a:rPr>
                <a:t> d'indmenités de suivi financés par la FGC</a:t>
              </a:r>
              <a:r>
                <a:rPr lang="fr-FR" sz="1200" b="1" i="0">
                  <a:solidFill>
                    <a:schemeClr val="tx1"/>
                  </a:solidFill>
                  <a:latin typeface="Calibri"/>
                  <a:ea typeface="+mn-ea"/>
                  <a:cs typeface="Calibri"/>
                </a:rPr>
                <a:t>: </a:t>
              </a:r>
            </a:p>
            <a:p>
              <a:pPr algn="l"/>
              <a:r>
                <a:rPr lang="fr-FR" sz="1200" b="1" i="0">
                  <a:solidFill>
                    <a:schemeClr val="tx1"/>
                  </a:solidFill>
                  <a:latin typeface="Calibri"/>
                  <a:ea typeface="+mn-ea"/>
                  <a:cs typeface="Calibri"/>
                </a:rPr>
                <a:t>=0.125*(F/0.875</a:t>
              </a:r>
            </a:p>
            <a:p>
              <a:pPr algn="l"/>
              <a:endParaRPr lang="fr-FR" sz="1200" b="1" i="0">
                <a:solidFill>
                  <a:schemeClr val="tx1"/>
                </a:solidFill>
                <a:latin typeface="Calibri"/>
                <a:ea typeface="+mn-ea"/>
                <a:cs typeface="Calibri"/>
              </a:endParaRPr>
            </a:p>
            <a:p>
              <a:pPr algn="l"/>
              <a:r>
                <a:rPr lang="fr-FR" sz="1200" b="1" i="0">
                  <a:solidFill>
                    <a:schemeClr val="tx1"/>
                  </a:solidFill>
                  <a:latin typeface="Calibri"/>
                  <a:ea typeface="+mn-ea"/>
                  <a:cs typeface="Calibri"/>
                </a:rPr>
                <a:t>Si la valeur des cellules des frais d'indemnités de suivi de la FGC est supérieure à 12,5% de M, la cellule devient rouge</a:t>
              </a:r>
              <a:r>
                <a:rPr lang="fr-FR" sz="1200" b="1" i="0">
                  <a:solidFill>
                    <a:schemeClr val="tx1"/>
                  </a:solidFill>
                  <a:latin typeface="+mn-lt"/>
                  <a:ea typeface="+mn-ea"/>
                  <a:cs typeface="+mn-cs"/>
                </a:rPr>
                <a:t>.</a:t>
              </a:r>
            </a:p>
          </xdr:txBody>
        </xdr:sp>
        <xdr:cxnSp macro="">
          <xdr:nvCxnSpPr>
            <xdr:cNvPr id="68" name="Connecteur droit avec flèche 67"/>
            <xdr:cNvCxnSpPr/>
          </xdr:nvCxnSpPr>
          <xdr:spPr>
            <a:xfrm flipH="1">
              <a:off x="10246692" y="11734800"/>
              <a:ext cx="6324532" cy="965200"/>
            </a:xfrm>
            <a:prstGeom prst="straightConnector1">
              <a:avLst/>
            </a:prstGeom>
            <a:ln>
              <a:solidFill>
                <a:srgbClr val="00FFFF"/>
              </a:solidFill>
              <a:tailEnd type="arrow"/>
            </a:ln>
          </xdr:spPr>
          <xdr:style>
            <a:lnRef idx="2">
              <a:schemeClr val="accent1"/>
            </a:lnRef>
            <a:fillRef idx="0">
              <a:schemeClr val="accent1"/>
            </a:fillRef>
            <a:effectRef idx="1">
              <a:schemeClr val="accent1"/>
            </a:effectRef>
            <a:fontRef idx="minor">
              <a:schemeClr val="tx1"/>
            </a:fontRef>
          </xdr:style>
        </xdr:cxnSp>
        <xdr:cxnSp macro="">
          <xdr:nvCxnSpPr>
            <xdr:cNvPr id="71" name="Connecteur droit avec flèche 70"/>
            <xdr:cNvCxnSpPr/>
          </xdr:nvCxnSpPr>
          <xdr:spPr>
            <a:xfrm flipH="1">
              <a:off x="12677940" y="11768666"/>
              <a:ext cx="3860429" cy="863600"/>
            </a:xfrm>
            <a:prstGeom prst="straightConnector1">
              <a:avLst/>
            </a:prstGeom>
            <a:ln>
              <a:solidFill>
                <a:srgbClr val="00FFFF"/>
              </a:solidFill>
              <a:tailEnd type="arrow"/>
            </a:ln>
          </xdr:spPr>
          <xdr:style>
            <a:lnRef idx="2">
              <a:schemeClr val="accent1"/>
            </a:lnRef>
            <a:fillRef idx="0">
              <a:schemeClr val="accent1"/>
            </a:fillRef>
            <a:effectRef idx="1">
              <a:schemeClr val="accent1"/>
            </a:effectRef>
            <a:fontRef idx="minor">
              <a:schemeClr val="tx1"/>
            </a:fontRef>
          </xdr:style>
        </xdr:cxnSp>
        <xdr:cxnSp macro="">
          <xdr:nvCxnSpPr>
            <xdr:cNvPr id="74" name="Connecteur droit avec flèche 73"/>
            <xdr:cNvCxnSpPr/>
          </xdr:nvCxnSpPr>
          <xdr:spPr>
            <a:xfrm flipH="1">
              <a:off x="15126022" y="11734800"/>
              <a:ext cx="1445202" cy="914400"/>
            </a:xfrm>
            <a:prstGeom prst="straightConnector1">
              <a:avLst/>
            </a:prstGeom>
            <a:ln>
              <a:solidFill>
                <a:srgbClr val="00FFFF"/>
              </a:solidFill>
              <a:tailEnd type="arrow"/>
            </a:ln>
          </xdr:spPr>
          <xdr:style>
            <a:lnRef idx="2">
              <a:schemeClr val="accent1"/>
            </a:lnRef>
            <a:fillRef idx="0">
              <a:schemeClr val="accent1"/>
            </a:fillRef>
            <a:effectRef idx="1">
              <a:schemeClr val="accent1"/>
            </a:effectRef>
            <a:fontRef idx="minor">
              <a:schemeClr val="tx1"/>
            </a:fontRef>
          </xdr:style>
        </xdr:cxnSp>
      </xdr:grpSp>
    </xdr:grpSp>
    <xdr:clientData/>
  </xdr:twoCellAnchor>
  <xdr:twoCellAnchor>
    <xdr:from>
      <xdr:col>4</xdr:col>
      <xdr:colOff>965200</xdr:colOff>
      <xdr:row>54</xdr:row>
      <xdr:rowOff>999068</xdr:rowOff>
    </xdr:from>
    <xdr:to>
      <xdr:col>5</xdr:col>
      <xdr:colOff>508001</xdr:colOff>
      <xdr:row>57</xdr:row>
      <xdr:rowOff>67734</xdr:rowOff>
    </xdr:to>
    <xdr:grpSp>
      <xdr:nvGrpSpPr>
        <xdr:cNvPr id="1039" name="Grouper 1038"/>
        <xdr:cNvGrpSpPr/>
      </xdr:nvGrpSpPr>
      <xdr:grpSpPr>
        <a:xfrm>
          <a:off x="10121900" y="16023168"/>
          <a:ext cx="723901" cy="795866"/>
          <a:chOff x="10143067" y="16086668"/>
          <a:chExt cx="728134" cy="812799"/>
        </a:xfrm>
      </xdr:grpSpPr>
      <xdr:sp macro="" textlink="">
        <xdr:nvSpPr>
          <xdr:cNvPr id="14" name="Rectangle 13"/>
          <xdr:cNvSpPr/>
        </xdr:nvSpPr>
        <xdr:spPr>
          <a:xfrm>
            <a:off x="10143067" y="16086668"/>
            <a:ext cx="728134" cy="440266"/>
          </a:xfrm>
          <a:prstGeom prst="rect">
            <a:avLst/>
          </a:prstGeom>
          <a:solidFill>
            <a:srgbClr val="BEFFFF"/>
          </a:solidFill>
          <a:ln w="3175" cap="sq" cmpd="sng">
            <a:solidFill>
              <a:srgbClr val="00FFFF"/>
            </a:solidFill>
            <a:round/>
          </a:ln>
          <a:effectLst>
            <a:reflection endPos="0" dist="12700" dir="5400000" sy="-100000" algn="bl" rotWithShape="0"/>
          </a:effectLst>
          <a:scene3d>
            <a:camera prst="orthographicFront"/>
            <a:lightRig rig="threePt" dir="t"/>
          </a:scene3d>
          <a:sp3d>
            <a:bevelT w="69850" h="114300"/>
            <a:bevelB h="12700"/>
          </a:sp3d>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mr-IN" sz="1200" b="1" i="0">
                <a:solidFill>
                  <a:schemeClr val="tx1"/>
                </a:solidFill>
                <a:latin typeface="Calibri"/>
                <a:ea typeface="+mn-ea"/>
                <a:cs typeface="Calibri"/>
              </a:rPr>
              <a:t>=F+J</a:t>
            </a:r>
            <a:endParaRPr lang="fr-FR" sz="1200" b="1" i="0">
              <a:solidFill>
                <a:schemeClr val="tx1"/>
              </a:solidFill>
              <a:latin typeface="Calibri"/>
              <a:ea typeface="+mn-ea"/>
              <a:cs typeface="Calibri"/>
            </a:endParaRPr>
          </a:p>
        </xdr:txBody>
      </xdr:sp>
      <xdr:cxnSp macro="">
        <xdr:nvCxnSpPr>
          <xdr:cNvPr id="85" name="Connecteur droit avec flèche 84"/>
          <xdr:cNvCxnSpPr/>
        </xdr:nvCxnSpPr>
        <xdr:spPr>
          <a:xfrm flipH="1">
            <a:off x="10176933" y="16526933"/>
            <a:ext cx="135467" cy="372534"/>
          </a:xfrm>
          <a:prstGeom prst="straightConnector1">
            <a:avLst/>
          </a:prstGeom>
          <a:ln>
            <a:solidFill>
              <a:srgbClr val="00FFFF"/>
            </a:solidFill>
            <a:tailEnd type="arrow"/>
          </a:ln>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6</xdr:col>
      <xdr:colOff>778935</xdr:colOff>
      <xdr:row>54</xdr:row>
      <xdr:rowOff>999066</xdr:rowOff>
    </xdr:from>
    <xdr:to>
      <xdr:col>7</xdr:col>
      <xdr:colOff>321735</xdr:colOff>
      <xdr:row>57</xdr:row>
      <xdr:rowOff>67734</xdr:rowOff>
    </xdr:to>
    <xdr:grpSp>
      <xdr:nvGrpSpPr>
        <xdr:cNvPr id="1037" name="Grouper 1036"/>
        <xdr:cNvGrpSpPr/>
      </xdr:nvGrpSpPr>
      <xdr:grpSpPr>
        <a:xfrm>
          <a:off x="12399435" y="16023166"/>
          <a:ext cx="723900" cy="795868"/>
          <a:chOff x="12429068" y="16086666"/>
          <a:chExt cx="728134" cy="812801"/>
        </a:xfrm>
      </xdr:grpSpPr>
      <xdr:sp macro="" textlink="">
        <xdr:nvSpPr>
          <xdr:cNvPr id="78" name="Rectangle 77"/>
          <xdr:cNvSpPr/>
        </xdr:nvSpPr>
        <xdr:spPr>
          <a:xfrm>
            <a:off x="12429068" y="16086666"/>
            <a:ext cx="728134" cy="440266"/>
          </a:xfrm>
          <a:prstGeom prst="rect">
            <a:avLst/>
          </a:prstGeom>
          <a:solidFill>
            <a:srgbClr val="BEFFFF"/>
          </a:solidFill>
          <a:ln w="3175" cap="sq" cmpd="sng">
            <a:solidFill>
              <a:srgbClr val="00FFFF"/>
            </a:solidFill>
            <a:round/>
          </a:ln>
          <a:effectLst>
            <a:reflection endPos="0" dist="12700" dir="5400000" sy="-100000" algn="bl" rotWithShape="0"/>
          </a:effectLst>
          <a:scene3d>
            <a:camera prst="orthographicFront"/>
            <a:lightRig rig="threePt" dir="t"/>
          </a:scene3d>
          <a:sp3d>
            <a:bevelT w="69850" h="114300"/>
            <a:bevelB h="12700"/>
          </a:sp3d>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mr-IN" sz="1200" b="1" i="0">
                <a:solidFill>
                  <a:schemeClr val="tx1"/>
                </a:solidFill>
                <a:latin typeface="Calibri"/>
                <a:ea typeface="+mn-ea"/>
                <a:cs typeface="Calibri"/>
              </a:rPr>
              <a:t>=F+J</a:t>
            </a:r>
            <a:endParaRPr lang="fr-FR" sz="1200" b="1" i="0">
              <a:solidFill>
                <a:schemeClr val="tx1"/>
              </a:solidFill>
              <a:latin typeface="Calibri"/>
              <a:ea typeface="+mn-ea"/>
              <a:cs typeface="Calibri"/>
            </a:endParaRPr>
          </a:p>
        </xdr:txBody>
      </xdr:sp>
      <xdr:cxnSp macro="">
        <xdr:nvCxnSpPr>
          <xdr:cNvPr id="89" name="Connecteur droit avec flèche 88"/>
          <xdr:cNvCxnSpPr/>
        </xdr:nvCxnSpPr>
        <xdr:spPr>
          <a:xfrm flipH="1">
            <a:off x="12683068" y="16459200"/>
            <a:ext cx="253999" cy="440267"/>
          </a:xfrm>
          <a:prstGeom prst="straightConnector1">
            <a:avLst/>
          </a:prstGeom>
          <a:ln>
            <a:solidFill>
              <a:srgbClr val="00FFFF"/>
            </a:solidFill>
            <a:tailEnd type="arrow"/>
          </a:ln>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8</xdr:col>
      <xdr:colOff>541867</xdr:colOff>
      <xdr:row>54</xdr:row>
      <xdr:rowOff>1049867</xdr:rowOff>
    </xdr:from>
    <xdr:to>
      <xdr:col>9</xdr:col>
      <xdr:colOff>84668</xdr:colOff>
      <xdr:row>57</xdr:row>
      <xdr:rowOff>33867</xdr:rowOff>
    </xdr:to>
    <xdr:grpSp>
      <xdr:nvGrpSpPr>
        <xdr:cNvPr id="1036" name="Grouper 1035"/>
        <xdr:cNvGrpSpPr/>
      </xdr:nvGrpSpPr>
      <xdr:grpSpPr>
        <a:xfrm>
          <a:off x="14727767" y="16073967"/>
          <a:ext cx="723901" cy="711200"/>
          <a:chOff x="14765867" y="16137467"/>
          <a:chExt cx="728134" cy="728133"/>
        </a:xfrm>
      </xdr:grpSpPr>
      <xdr:sp macro="" textlink="">
        <xdr:nvSpPr>
          <xdr:cNvPr id="79" name="Rectangle 78"/>
          <xdr:cNvSpPr/>
        </xdr:nvSpPr>
        <xdr:spPr>
          <a:xfrm>
            <a:off x="14765867" y="16137467"/>
            <a:ext cx="728134" cy="440266"/>
          </a:xfrm>
          <a:prstGeom prst="rect">
            <a:avLst/>
          </a:prstGeom>
          <a:solidFill>
            <a:srgbClr val="BEFFFF"/>
          </a:solidFill>
          <a:ln w="3175" cap="sq" cmpd="sng">
            <a:solidFill>
              <a:srgbClr val="00FFFF"/>
            </a:solidFill>
            <a:round/>
          </a:ln>
          <a:effectLst>
            <a:reflection endPos="0" dist="12700" dir="5400000" sy="-100000" algn="bl" rotWithShape="0"/>
          </a:effectLst>
          <a:scene3d>
            <a:camera prst="orthographicFront"/>
            <a:lightRig rig="threePt" dir="t"/>
          </a:scene3d>
          <a:sp3d>
            <a:bevelT w="69850" h="114300"/>
            <a:bevelB h="12700"/>
          </a:sp3d>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mr-IN" sz="1200" b="1" i="0">
                <a:solidFill>
                  <a:schemeClr val="tx1"/>
                </a:solidFill>
                <a:latin typeface="Calibri"/>
                <a:ea typeface="+mn-ea"/>
                <a:cs typeface="Calibri"/>
              </a:rPr>
              <a:t>=F+J</a:t>
            </a:r>
            <a:endParaRPr lang="fr-FR" sz="1200" b="1" i="0">
              <a:solidFill>
                <a:schemeClr val="tx1"/>
              </a:solidFill>
              <a:latin typeface="Calibri"/>
              <a:ea typeface="+mn-ea"/>
              <a:cs typeface="Calibri"/>
            </a:endParaRPr>
          </a:p>
        </xdr:txBody>
      </xdr:sp>
      <xdr:cxnSp macro="">
        <xdr:nvCxnSpPr>
          <xdr:cNvPr id="91" name="Connecteur droit avec flèche 90"/>
          <xdr:cNvCxnSpPr/>
        </xdr:nvCxnSpPr>
        <xdr:spPr>
          <a:xfrm flipH="1">
            <a:off x="15121467" y="16560799"/>
            <a:ext cx="169335" cy="304801"/>
          </a:xfrm>
          <a:prstGeom prst="straightConnector1">
            <a:avLst/>
          </a:prstGeom>
          <a:ln>
            <a:solidFill>
              <a:srgbClr val="00FFFF"/>
            </a:solidFill>
            <a:tailEnd type="arrow"/>
          </a:ln>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9</xdr:col>
      <xdr:colOff>999069</xdr:colOff>
      <xdr:row>57</xdr:row>
      <xdr:rowOff>135467</xdr:rowOff>
    </xdr:from>
    <xdr:to>
      <xdr:col>11</xdr:col>
      <xdr:colOff>728129</xdr:colOff>
      <xdr:row>62</xdr:row>
      <xdr:rowOff>186267</xdr:rowOff>
    </xdr:to>
    <xdr:grpSp>
      <xdr:nvGrpSpPr>
        <xdr:cNvPr id="1035" name="Grouper 1034"/>
        <xdr:cNvGrpSpPr/>
      </xdr:nvGrpSpPr>
      <xdr:grpSpPr>
        <a:xfrm>
          <a:off x="16366069" y="16886767"/>
          <a:ext cx="1735660" cy="1892300"/>
          <a:chOff x="16408401" y="16967200"/>
          <a:chExt cx="1755005" cy="1913467"/>
        </a:xfrm>
      </xdr:grpSpPr>
      <xdr:sp macro="" textlink="">
        <xdr:nvSpPr>
          <xdr:cNvPr id="9" name="Rectangle 8"/>
          <xdr:cNvSpPr/>
        </xdr:nvSpPr>
        <xdr:spPr>
          <a:xfrm>
            <a:off x="16695316" y="16967200"/>
            <a:ext cx="1468090" cy="1422400"/>
          </a:xfrm>
          <a:prstGeom prst="rect">
            <a:avLst/>
          </a:prstGeom>
          <a:solidFill>
            <a:srgbClr val="BEFFFF"/>
          </a:solidFill>
          <a:ln w="3175" cap="sq" cmpd="sng">
            <a:solidFill>
              <a:srgbClr val="00FFFF"/>
            </a:solidFill>
            <a:round/>
          </a:ln>
          <a:effectLst>
            <a:reflection endPos="0" dist="12700" dir="5400000" sy="-100000" algn="bl" rotWithShape="0"/>
          </a:effectLst>
          <a:scene3d>
            <a:camera prst="orthographicFront"/>
            <a:lightRig rig="threePt" dir="t"/>
          </a:scene3d>
          <a:sp3d>
            <a:bevelT w="69850" h="114300"/>
            <a:bevelB h="12700"/>
          </a:sp3d>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fr-FR" sz="1200" b="1" i="0">
                <a:solidFill>
                  <a:schemeClr val="tx1"/>
                </a:solidFill>
                <a:latin typeface="+mn-lt"/>
                <a:ea typeface="+mn-ea"/>
                <a:cs typeface="+mn-cs"/>
              </a:rPr>
              <a:t>Si le total des cofinancements est inférieur au montant min. exigé par la FGC indiqué plus haut. La cellule devient rouge.</a:t>
            </a:r>
          </a:p>
        </xdr:txBody>
      </xdr:sp>
      <xdr:cxnSp macro="">
        <xdr:nvCxnSpPr>
          <xdr:cNvPr id="94" name="Connecteur droit avec flèche 93"/>
          <xdr:cNvCxnSpPr/>
        </xdr:nvCxnSpPr>
        <xdr:spPr>
          <a:xfrm flipH="1">
            <a:off x="16408401" y="18220267"/>
            <a:ext cx="507999" cy="660400"/>
          </a:xfrm>
          <a:prstGeom prst="straightConnector1">
            <a:avLst/>
          </a:prstGeom>
          <a:ln>
            <a:solidFill>
              <a:srgbClr val="00FFFF"/>
            </a:solidFill>
            <a:tailEnd type="arrow"/>
          </a:ln>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0</xdr:col>
      <xdr:colOff>4775200</xdr:colOff>
      <xdr:row>57</xdr:row>
      <xdr:rowOff>203200</xdr:rowOff>
    </xdr:from>
    <xdr:to>
      <xdr:col>8</xdr:col>
      <xdr:colOff>372533</xdr:colOff>
      <xdr:row>64</xdr:row>
      <xdr:rowOff>135466</xdr:rowOff>
    </xdr:to>
    <xdr:grpSp>
      <xdr:nvGrpSpPr>
        <xdr:cNvPr id="1041" name="Grouper 1040"/>
        <xdr:cNvGrpSpPr/>
      </xdr:nvGrpSpPr>
      <xdr:grpSpPr>
        <a:xfrm>
          <a:off x="4775200" y="16954500"/>
          <a:ext cx="9783233" cy="2510366"/>
          <a:chOff x="4775200" y="17034933"/>
          <a:chExt cx="9821333" cy="2540000"/>
        </a:xfrm>
      </xdr:grpSpPr>
      <xdr:sp macro="" textlink="">
        <xdr:nvSpPr>
          <xdr:cNvPr id="10" name="Rectangle 9"/>
          <xdr:cNvSpPr/>
        </xdr:nvSpPr>
        <xdr:spPr>
          <a:xfrm>
            <a:off x="4775200" y="17034933"/>
            <a:ext cx="1649433" cy="2065867"/>
          </a:xfrm>
          <a:prstGeom prst="rect">
            <a:avLst/>
          </a:prstGeom>
          <a:solidFill>
            <a:srgbClr val="BEFFFF"/>
          </a:solidFill>
          <a:ln w="3175" cap="sq" cmpd="sng">
            <a:solidFill>
              <a:srgbClr val="00FFFF"/>
            </a:solidFill>
            <a:round/>
          </a:ln>
          <a:effectLst>
            <a:reflection endPos="0" dist="12700" dir="5400000" sy="-100000" algn="bl" rotWithShape="0"/>
          </a:effectLst>
          <a:scene3d>
            <a:camera prst="orthographicFront"/>
            <a:lightRig rig="threePt" dir="t"/>
          </a:scene3d>
          <a:sp3d>
            <a:bevelT w="69850" h="114300"/>
            <a:bevelB h="12700"/>
          </a:sp3d>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fr-FR" sz="1200" b="1" i="0">
                <a:solidFill>
                  <a:schemeClr val="tx1"/>
                </a:solidFill>
                <a:latin typeface="Calibri"/>
                <a:ea typeface="+mn-ea"/>
                <a:cs typeface="Calibri"/>
              </a:rPr>
              <a:t>Les montants s'affichant dans les cellules de la ligne "différence coût/participation" devraient </a:t>
            </a:r>
            <a:r>
              <a:rPr lang="fr-FR" sz="1200" b="1" i="0">
                <a:solidFill>
                  <a:schemeClr val="tx1"/>
                </a:solidFill>
                <a:latin typeface="+mn-lt"/>
                <a:ea typeface="+mn-ea"/>
                <a:cs typeface="+mn-cs"/>
              </a:rPr>
              <a:t>correspondre à 0. Si ce n'est pas le cas, merci de vérifier le plan de financement.</a:t>
            </a:r>
          </a:p>
        </xdr:txBody>
      </xdr:sp>
      <xdr:cxnSp macro="">
        <xdr:nvCxnSpPr>
          <xdr:cNvPr id="66" name="Connecteur droit avec flèche 65"/>
          <xdr:cNvCxnSpPr/>
        </xdr:nvCxnSpPr>
        <xdr:spPr>
          <a:xfrm>
            <a:off x="6400800" y="18220267"/>
            <a:ext cx="778933" cy="1303866"/>
          </a:xfrm>
          <a:prstGeom prst="straightConnector1">
            <a:avLst/>
          </a:prstGeom>
          <a:ln>
            <a:solidFill>
              <a:srgbClr val="00FFFF"/>
            </a:solidFill>
            <a:tailEnd type="arrow"/>
          </a:ln>
        </xdr:spPr>
        <xdr:style>
          <a:lnRef idx="2">
            <a:schemeClr val="accent1"/>
          </a:lnRef>
          <a:fillRef idx="0">
            <a:schemeClr val="accent1"/>
          </a:fillRef>
          <a:effectRef idx="1">
            <a:schemeClr val="accent1"/>
          </a:effectRef>
          <a:fontRef idx="minor">
            <a:schemeClr val="tx1"/>
          </a:fontRef>
        </xdr:style>
      </xdr:cxnSp>
      <xdr:cxnSp macro="">
        <xdr:nvCxnSpPr>
          <xdr:cNvPr id="98" name="Connecteur droit avec flèche 97"/>
          <xdr:cNvCxnSpPr/>
        </xdr:nvCxnSpPr>
        <xdr:spPr>
          <a:xfrm>
            <a:off x="6400800" y="18186400"/>
            <a:ext cx="3014133" cy="1320800"/>
          </a:xfrm>
          <a:prstGeom prst="straightConnector1">
            <a:avLst/>
          </a:prstGeom>
          <a:ln>
            <a:solidFill>
              <a:srgbClr val="00FFFF"/>
            </a:solidFill>
            <a:tailEnd type="arrow"/>
          </a:ln>
        </xdr:spPr>
        <xdr:style>
          <a:lnRef idx="2">
            <a:schemeClr val="accent1"/>
          </a:lnRef>
          <a:fillRef idx="0">
            <a:schemeClr val="accent1"/>
          </a:fillRef>
          <a:effectRef idx="1">
            <a:schemeClr val="accent1"/>
          </a:effectRef>
          <a:fontRef idx="minor">
            <a:schemeClr val="tx1"/>
          </a:fontRef>
        </xdr:style>
      </xdr:cxnSp>
      <xdr:cxnSp macro="">
        <xdr:nvCxnSpPr>
          <xdr:cNvPr id="101" name="Connecteur droit avec flèche 100"/>
          <xdr:cNvCxnSpPr/>
        </xdr:nvCxnSpPr>
        <xdr:spPr>
          <a:xfrm>
            <a:off x="6366933" y="18186400"/>
            <a:ext cx="5892800" cy="1388533"/>
          </a:xfrm>
          <a:prstGeom prst="straightConnector1">
            <a:avLst/>
          </a:prstGeom>
          <a:ln>
            <a:solidFill>
              <a:srgbClr val="00FFFF"/>
            </a:solidFill>
            <a:tailEnd type="arrow"/>
          </a:ln>
        </xdr:spPr>
        <xdr:style>
          <a:lnRef idx="2">
            <a:schemeClr val="accent1"/>
          </a:lnRef>
          <a:fillRef idx="0">
            <a:schemeClr val="accent1"/>
          </a:fillRef>
          <a:effectRef idx="1">
            <a:schemeClr val="accent1"/>
          </a:effectRef>
          <a:fontRef idx="minor">
            <a:schemeClr val="tx1"/>
          </a:fontRef>
        </xdr:style>
      </xdr:cxnSp>
      <xdr:cxnSp macro="">
        <xdr:nvCxnSpPr>
          <xdr:cNvPr id="106" name="Connecteur droit avec flèche 105"/>
          <xdr:cNvCxnSpPr/>
        </xdr:nvCxnSpPr>
        <xdr:spPr>
          <a:xfrm>
            <a:off x="6400800" y="18220267"/>
            <a:ext cx="8195733" cy="1320800"/>
          </a:xfrm>
          <a:prstGeom prst="straightConnector1">
            <a:avLst/>
          </a:prstGeom>
          <a:ln>
            <a:solidFill>
              <a:srgbClr val="00FFFF"/>
            </a:solidFill>
            <a:tailEnd type="arrow"/>
          </a:ln>
        </xdr:spPr>
        <xdr:style>
          <a:lnRef idx="2">
            <a:schemeClr val="accent1"/>
          </a:lnRef>
          <a:fillRef idx="0">
            <a:schemeClr val="accent1"/>
          </a:fillRef>
          <a:effectRef idx="1">
            <a:schemeClr val="accent1"/>
          </a:effectRef>
          <a:fontRef idx="minor">
            <a:schemeClr val="tx1"/>
          </a:fontRef>
        </xdr:style>
      </xdr:cxnSp>
    </xdr:grpSp>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showGridLines="0" tabSelected="1" topLeftCell="A45" workbookViewId="0">
      <selection sqref="A1:J1"/>
    </sheetView>
  </sheetViews>
  <sheetFormatPr baseColWidth="10" defaultColWidth="10.83203125" defaultRowHeight="14" x14ac:dyDescent="0"/>
  <cols>
    <col min="1" max="1" width="70.33203125" style="10" customWidth="1"/>
    <col min="2" max="2" width="17" style="11" customWidth="1"/>
    <col min="3" max="3" width="15.5" style="11" customWidth="1"/>
    <col min="4" max="4" width="17.33203125" style="11" customWidth="1"/>
    <col min="5" max="5" width="15.5" style="11" customWidth="1"/>
    <col min="6" max="6" width="16.83203125" style="11" customWidth="1"/>
    <col min="7" max="7" width="15.5" style="11" customWidth="1"/>
    <col min="8" max="8" width="18.1640625" style="11" customWidth="1"/>
    <col min="9" max="9" width="15.5" style="11" customWidth="1"/>
    <col min="10" max="10" width="15.5" style="12" customWidth="1"/>
    <col min="11" max="11" width="10.83203125" style="5" customWidth="1"/>
    <col min="12" max="12" width="10.6640625" style="5" customWidth="1"/>
    <col min="13" max="16384" width="10.83203125" style="5"/>
  </cols>
  <sheetData>
    <row r="1" spans="1:10" s="13" customFormat="1" ht="34" customHeight="1">
      <c r="A1" s="199" t="s">
        <v>71</v>
      </c>
      <c r="B1" s="199"/>
      <c r="C1" s="199"/>
      <c r="D1" s="199"/>
      <c r="E1" s="199"/>
      <c r="F1" s="199"/>
      <c r="G1" s="199"/>
      <c r="H1" s="199"/>
      <c r="I1" s="199"/>
      <c r="J1" s="200"/>
    </row>
    <row r="2" spans="1:10" s="16" customFormat="1" ht="16" customHeight="1">
      <c r="A2" s="15" t="s">
        <v>68</v>
      </c>
      <c r="B2" s="211" t="s">
        <v>72</v>
      </c>
      <c r="C2" s="212"/>
      <c r="D2" s="212"/>
      <c r="E2" s="212"/>
      <c r="F2" s="212"/>
      <c r="G2" s="212"/>
      <c r="H2" s="212"/>
      <c r="I2" s="212"/>
      <c r="J2" s="213"/>
    </row>
    <row r="3" spans="1:10" s="16" customFormat="1" ht="18">
      <c r="A3" s="17" t="s">
        <v>12</v>
      </c>
      <c r="B3" s="214" t="s">
        <v>73</v>
      </c>
      <c r="C3" s="215"/>
      <c r="D3" s="215"/>
      <c r="E3" s="215"/>
      <c r="F3" s="215"/>
      <c r="G3" s="215"/>
      <c r="H3" s="215"/>
      <c r="I3" s="215"/>
      <c r="J3" s="216"/>
    </row>
    <row r="4" spans="1:10" s="16" customFormat="1" ht="18">
      <c r="A4" s="17" t="s">
        <v>13</v>
      </c>
      <c r="B4" s="214" t="s">
        <v>74</v>
      </c>
      <c r="C4" s="215"/>
      <c r="D4" s="222"/>
      <c r="E4" s="219" t="s">
        <v>15</v>
      </c>
      <c r="F4" s="220"/>
      <c r="G4" s="220"/>
      <c r="H4" s="220"/>
      <c r="I4" s="220"/>
      <c r="J4" s="179">
        <v>0.15</v>
      </c>
    </row>
    <row r="5" spans="1:10" s="20" customFormat="1" ht="16" customHeight="1">
      <c r="A5" s="18" t="s">
        <v>9</v>
      </c>
      <c r="B5" s="217" t="s">
        <v>75</v>
      </c>
      <c r="C5" s="217"/>
      <c r="D5" s="218"/>
      <c r="E5" s="210" t="s">
        <v>14</v>
      </c>
      <c r="F5" s="221"/>
      <c r="G5" s="19" t="s">
        <v>76</v>
      </c>
      <c r="H5" s="209" t="s">
        <v>35</v>
      </c>
      <c r="I5" s="210"/>
      <c r="J5" s="178">
        <v>3988</v>
      </c>
    </row>
    <row r="6" spans="1:10" s="4" customFormat="1" ht="10" customHeight="1">
      <c r="A6" s="223"/>
      <c r="B6" s="224"/>
      <c r="C6" s="224"/>
      <c r="D6" s="224"/>
      <c r="E6" s="224"/>
      <c r="F6" s="224"/>
      <c r="G6" s="224"/>
      <c r="H6" s="224"/>
      <c r="I6" s="224"/>
      <c r="J6" s="224"/>
    </row>
    <row r="7" spans="1:10" s="16" customFormat="1" ht="72" customHeight="1">
      <c r="A7" s="205" t="s">
        <v>90</v>
      </c>
      <c r="B7" s="205"/>
      <c r="C7" s="205"/>
      <c r="D7" s="205"/>
      <c r="E7" s="205"/>
      <c r="F7" s="205"/>
      <c r="G7" s="205"/>
      <c r="H7" s="205"/>
      <c r="I7" s="205"/>
      <c r="J7" s="205"/>
    </row>
    <row r="8" spans="1:10" ht="10" customHeight="1">
      <c r="A8" s="201"/>
      <c r="B8" s="202"/>
      <c r="C8" s="202"/>
      <c r="D8" s="202"/>
      <c r="E8" s="202"/>
      <c r="F8" s="202"/>
      <c r="G8" s="202"/>
      <c r="H8" s="202"/>
      <c r="I8" s="202"/>
      <c r="J8" s="202"/>
    </row>
    <row r="9" spans="1:10" s="14" customFormat="1" ht="18">
      <c r="A9" s="233" t="s">
        <v>3</v>
      </c>
      <c r="B9" s="206" t="s">
        <v>6</v>
      </c>
      <c r="C9" s="208"/>
      <c r="D9" s="206" t="s">
        <v>7</v>
      </c>
      <c r="E9" s="208" t="s">
        <v>4</v>
      </c>
      <c r="F9" s="206" t="s">
        <v>8</v>
      </c>
      <c r="G9" s="208" t="s">
        <v>5</v>
      </c>
      <c r="H9" s="206" t="s">
        <v>0</v>
      </c>
      <c r="I9" s="207"/>
      <c r="J9" s="203" t="s">
        <v>10</v>
      </c>
    </row>
    <row r="10" spans="1:10" s="14" customFormat="1" ht="35" customHeight="1">
      <c r="A10" s="234"/>
      <c r="B10" s="21" t="s">
        <v>76</v>
      </c>
      <c r="C10" s="22" t="s">
        <v>2</v>
      </c>
      <c r="D10" s="21" t="s">
        <v>76</v>
      </c>
      <c r="E10" s="22" t="s">
        <v>2</v>
      </c>
      <c r="F10" s="21" t="s">
        <v>76</v>
      </c>
      <c r="G10" s="22" t="s">
        <v>2</v>
      </c>
      <c r="H10" s="23" t="s">
        <v>76</v>
      </c>
      <c r="I10" s="24" t="s">
        <v>1</v>
      </c>
      <c r="J10" s="204"/>
    </row>
    <row r="11" spans="1:10" s="25" customFormat="1" ht="31" customHeight="1">
      <c r="A11" s="230" t="s">
        <v>23</v>
      </c>
      <c r="B11" s="231"/>
      <c r="C11" s="231"/>
      <c r="D11" s="231"/>
      <c r="E11" s="231"/>
      <c r="F11" s="231"/>
      <c r="G11" s="231"/>
      <c r="H11" s="231"/>
      <c r="I11" s="231"/>
      <c r="J11" s="232"/>
    </row>
    <row r="12" spans="1:10" s="26" customFormat="1" ht="18">
      <c r="A12" s="235" t="s">
        <v>29</v>
      </c>
      <c r="B12" s="236"/>
      <c r="C12" s="236"/>
      <c r="D12" s="236"/>
      <c r="E12" s="236"/>
      <c r="F12" s="236"/>
      <c r="G12" s="236"/>
      <c r="H12" s="236"/>
      <c r="I12" s="236"/>
      <c r="J12" s="237"/>
    </row>
    <row r="13" spans="1:10" s="26" customFormat="1" ht="15" customHeight="1">
      <c r="A13" s="27" t="s">
        <v>77</v>
      </c>
      <c r="B13" s="28">
        <v>9970000</v>
      </c>
      <c r="C13" s="29">
        <f>B13/J5</f>
        <v>2500</v>
      </c>
      <c r="D13" s="30">
        <v>15952000</v>
      </c>
      <c r="E13" s="31">
        <f>D13/J5</f>
        <v>4000</v>
      </c>
      <c r="F13" s="28">
        <v>17946000</v>
      </c>
      <c r="G13" s="29">
        <f>F13/J5</f>
        <v>4500</v>
      </c>
      <c r="H13" s="32">
        <f>SUM($B13,$D13,$F13)</f>
        <v>43868000</v>
      </c>
      <c r="I13" s="29">
        <f>SUM($C13,$E13,$G13)</f>
        <v>11000</v>
      </c>
      <c r="J13" s="168">
        <f>IFERROR($I13/$I$52,0)</f>
        <v>9.2592299586404178E-2</v>
      </c>
    </row>
    <row r="14" spans="1:10" s="26" customFormat="1" ht="15" customHeight="1">
      <c r="A14" s="36" t="s">
        <v>36</v>
      </c>
      <c r="B14" s="37">
        <f t="shared" ref="B14:G14" si="0">SUM(B13:B13)</f>
        <v>9970000</v>
      </c>
      <c r="C14" s="141">
        <f t="shared" si="0"/>
        <v>2500</v>
      </c>
      <c r="D14" s="38">
        <f t="shared" si="0"/>
        <v>15952000</v>
      </c>
      <c r="E14" s="142">
        <f t="shared" si="0"/>
        <v>4000</v>
      </c>
      <c r="F14" s="37">
        <f t="shared" si="0"/>
        <v>17946000</v>
      </c>
      <c r="G14" s="141">
        <f t="shared" si="0"/>
        <v>4500</v>
      </c>
      <c r="H14" s="153">
        <f t="shared" ref="H14" si="1">SUM($B14,$D14,$F14)</f>
        <v>43868000</v>
      </c>
      <c r="I14" s="154">
        <f t="shared" ref="I14" si="2">SUM($C14,$E14,$G14)</f>
        <v>11000</v>
      </c>
      <c r="J14" s="39">
        <f>IFERROR($I14/$I$52,0)</f>
        <v>9.2592299586404178E-2</v>
      </c>
    </row>
    <row r="15" spans="1:10" s="26" customFormat="1" ht="15" customHeight="1">
      <c r="A15" s="235" t="s">
        <v>27</v>
      </c>
      <c r="B15" s="236"/>
      <c r="C15" s="236"/>
      <c r="D15" s="236"/>
      <c r="E15" s="236"/>
      <c r="F15" s="236"/>
      <c r="G15" s="236"/>
      <c r="H15" s="236"/>
      <c r="I15" s="236"/>
      <c r="J15" s="237"/>
    </row>
    <row r="16" spans="1:10" s="26" customFormat="1" ht="15" customHeight="1">
      <c r="A16" s="27" t="s">
        <v>78</v>
      </c>
      <c r="B16" s="28">
        <v>11964000</v>
      </c>
      <c r="C16" s="29">
        <f>B16/J5</f>
        <v>3000</v>
      </c>
      <c r="D16" s="33">
        <v>8973000</v>
      </c>
      <c r="E16" s="29">
        <f>D16/J5</f>
        <v>2250</v>
      </c>
      <c r="F16" s="30">
        <v>8973000</v>
      </c>
      <c r="G16" s="31">
        <f>F16/J5</f>
        <v>2250</v>
      </c>
      <c r="H16" s="32">
        <f>SUM($B16,$D16,$F16)</f>
        <v>29910000</v>
      </c>
      <c r="I16" s="29">
        <f>SUM($C16,$E16,$G16)</f>
        <v>7500</v>
      </c>
      <c r="J16" s="168">
        <f>IFERROR($I16/$I$52,0)</f>
        <v>6.3131113354366483E-2</v>
      </c>
    </row>
    <row r="17" spans="1:10" s="26" customFormat="1" ht="14" customHeight="1">
      <c r="A17" s="40" t="s">
        <v>37</v>
      </c>
      <c r="B17" s="41">
        <f t="shared" ref="B17:G17" si="3">SUM(B16:B16)</f>
        <v>11964000</v>
      </c>
      <c r="C17" s="146">
        <f t="shared" si="3"/>
        <v>3000</v>
      </c>
      <c r="D17" s="38">
        <f t="shared" si="3"/>
        <v>8973000</v>
      </c>
      <c r="E17" s="141">
        <f t="shared" si="3"/>
        <v>2250</v>
      </c>
      <c r="F17" s="38">
        <f t="shared" si="3"/>
        <v>8973000</v>
      </c>
      <c r="G17" s="142">
        <f t="shared" si="3"/>
        <v>2250</v>
      </c>
      <c r="H17" s="153">
        <f t="shared" ref="H17" si="4">SUM($B17,$D17,$F17)</f>
        <v>29910000</v>
      </c>
      <c r="I17" s="154">
        <f t="shared" ref="I17" si="5">SUM($C17,$E17,$G17)</f>
        <v>7500</v>
      </c>
      <c r="J17" s="39">
        <f>IFERROR($I17/$I$52,0)</f>
        <v>6.3131113354366483E-2</v>
      </c>
    </row>
    <row r="18" spans="1:10" s="26" customFormat="1" ht="20" customHeight="1">
      <c r="A18" s="42" t="s">
        <v>40</v>
      </c>
      <c r="B18" s="43">
        <f t="shared" ref="B18:G18" si="6">B14+B17</f>
        <v>21934000</v>
      </c>
      <c r="C18" s="44">
        <f t="shared" si="6"/>
        <v>5500</v>
      </c>
      <c r="D18" s="45">
        <f t="shared" si="6"/>
        <v>24925000</v>
      </c>
      <c r="E18" s="44">
        <f t="shared" si="6"/>
        <v>6250</v>
      </c>
      <c r="F18" s="46">
        <f t="shared" si="6"/>
        <v>26919000</v>
      </c>
      <c r="G18" s="47">
        <f t="shared" si="6"/>
        <v>6750</v>
      </c>
      <c r="H18" s="43">
        <f>B18+D18+F18</f>
        <v>73778000</v>
      </c>
      <c r="I18" s="48">
        <f>SUM($C18+$E18+$G18)</f>
        <v>18500</v>
      </c>
      <c r="J18" s="49">
        <f>IFERROR($I18/$I$52,0)</f>
        <v>0.15572341294077066</v>
      </c>
    </row>
    <row r="19" spans="1:10" s="26" customFormat="1" ht="25" customHeight="1">
      <c r="A19" s="230" t="s">
        <v>24</v>
      </c>
      <c r="B19" s="231"/>
      <c r="C19" s="231"/>
      <c r="D19" s="231"/>
      <c r="E19" s="231"/>
      <c r="F19" s="231"/>
      <c r="G19" s="231"/>
      <c r="H19" s="231"/>
      <c r="I19" s="231"/>
      <c r="J19" s="238"/>
    </row>
    <row r="20" spans="1:10" s="26" customFormat="1" ht="15" customHeight="1">
      <c r="A20" s="235" t="s">
        <v>26</v>
      </c>
      <c r="B20" s="236"/>
      <c r="C20" s="236"/>
      <c r="D20" s="236"/>
      <c r="E20" s="236"/>
      <c r="F20" s="236"/>
      <c r="G20" s="236"/>
      <c r="H20" s="236"/>
      <c r="I20" s="236"/>
      <c r="J20" s="237"/>
    </row>
    <row r="21" spans="1:10" s="16" customFormat="1" ht="15" customHeight="1">
      <c r="A21" s="50" t="s">
        <v>79</v>
      </c>
      <c r="B21" s="30">
        <f>$C21*$J$5</f>
        <v>1595200</v>
      </c>
      <c r="C21" s="31">
        <v>400</v>
      </c>
      <c r="D21" s="28">
        <f>$E21*$J$5</f>
        <v>797600</v>
      </c>
      <c r="E21" s="29">
        <v>200</v>
      </c>
      <c r="F21" s="30">
        <f>$G21*$J$5</f>
        <v>0</v>
      </c>
      <c r="G21" s="31">
        <v>0</v>
      </c>
      <c r="H21" s="32">
        <f>SUM($B21,$D21,$F21)</f>
        <v>2392800</v>
      </c>
      <c r="I21" s="29">
        <f>SUM($C21,$E21,$G21)</f>
        <v>600</v>
      </c>
      <c r="J21" s="168">
        <f t="shared" ref="J21:J28" si="7">IFERROR($I21/$I$52,0)</f>
        <v>5.0504890683493184E-3</v>
      </c>
    </row>
    <row r="22" spans="1:10" s="16" customFormat="1" ht="15" customHeight="1">
      <c r="A22" s="50" t="s">
        <v>80</v>
      </c>
      <c r="B22" s="30">
        <f t="shared" ref="B22:B27" si="8">$C22*$J$5</f>
        <v>11964000</v>
      </c>
      <c r="C22" s="34">
        <v>3000</v>
      </c>
      <c r="D22" s="28">
        <f t="shared" ref="D22:D27" si="9">$E22*$J$5</f>
        <v>5982000</v>
      </c>
      <c r="E22" s="29">
        <v>1500</v>
      </c>
      <c r="F22" s="30">
        <f t="shared" ref="F22:F27" si="10">$G22*$J$5</f>
        <v>11964000</v>
      </c>
      <c r="G22" s="34">
        <v>3000</v>
      </c>
      <c r="H22" s="32">
        <f t="shared" ref="H22:H26" si="11">SUM($B22,$D22,$F22)</f>
        <v>29910000</v>
      </c>
      <c r="I22" s="29">
        <f t="shared" ref="I22:I26" si="12">SUM($C22,$E22,$G22)</f>
        <v>7500</v>
      </c>
      <c r="J22" s="168">
        <f t="shared" si="7"/>
        <v>6.3131113354366483E-2</v>
      </c>
    </row>
    <row r="23" spans="1:10" s="16" customFormat="1" ht="15" customHeight="1">
      <c r="A23" s="51" t="s">
        <v>81</v>
      </c>
      <c r="B23" s="30">
        <f t="shared" si="8"/>
        <v>598200</v>
      </c>
      <c r="C23" s="34">
        <v>150</v>
      </c>
      <c r="D23" s="28">
        <f t="shared" si="9"/>
        <v>598200</v>
      </c>
      <c r="E23" s="29">
        <v>150</v>
      </c>
      <c r="F23" s="30">
        <f t="shared" si="10"/>
        <v>598200</v>
      </c>
      <c r="G23" s="34">
        <v>150</v>
      </c>
      <c r="H23" s="32">
        <f t="shared" si="11"/>
        <v>1794600</v>
      </c>
      <c r="I23" s="29">
        <f t="shared" si="12"/>
        <v>450</v>
      </c>
      <c r="J23" s="168">
        <f t="shared" si="7"/>
        <v>3.787866801261989E-3</v>
      </c>
    </row>
    <row r="24" spans="1:10" s="16" customFormat="1" ht="15" customHeight="1">
      <c r="A24" s="51" t="s">
        <v>82</v>
      </c>
      <c r="B24" s="30">
        <f t="shared" si="8"/>
        <v>55832000</v>
      </c>
      <c r="C24" s="34">
        <v>14000</v>
      </c>
      <c r="D24" s="28">
        <f t="shared" si="9"/>
        <v>55832000</v>
      </c>
      <c r="E24" s="29">
        <v>14000</v>
      </c>
      <c r="F24" s="30">
        <f t="shared" si="10"/>
        <v>55832000</v>
      </c>
      <c r="G24" s="34">
        <v>14000</v>
      </c>
      <c r="H24" s="32">
        <f t="shared" si="11"/>
        <v>167496000</v>
      </c>
      <c r="I24" s="29">
        <f t="shared" si="12"/>
        <v>42000</v>
      </c>
      <c r="J24" s="168">
        <f t="shared" si="7"/>
        <v>0.35353423478445234</v>
      </c>
    </row>
    <row r="25" spans="1:10" s="16" customFormat="1" ht="15" customHeight="1">
      <c r="A25" s="51" t="s">
        <v>83</v>
      </c>
      <c r="B25" s="30">
        <f t="shared" si="8"/>
        <v>8973000</v>
      </c>
      <c r="C25" s="34">
        <v>2250</v>
      </c>
      <c r="D25" s="28">
        <f t="shared" si="9"/>
        <v>8973000</v>
      </c>
      <c r="E25" s="29">
        <v>2250</v>
      </c>
      <c r="F25" s="30">
        <f t="shared" si="10"/>
        <v>8973000</v>
      </c>
      <c r="G25" s="34">
        <v>2250</v>
      </c>
      <c r="H25" s="32">
        <f t="shared" si="11"/>
        <v>26919000</v>
      </c>
      <c r="I25" s="29">
        <f t="shared" si="12"/>
        <v>6750</v>
      </c>
      <c r="J25" s="168">
        <f t="shared" si="7"/>
        <v>5.6818002018929836E-2</v>
      </c>
    </row>
    <row r="26" spans="1:10" s="16" customFormat="1" ht="15" customHeight="1">
      <c r="A26" s="51" t="s">
        <v>84</v>
      </c>
      <c r="B26" s="30">
        <f t="shared" si="8"/>
        <v>11964000</v>
      </c>
      <c r="C26" s="34">
        <v>3000</v>
      </c>
      <c r="D26" s="28">
        <f t="shared" si="9"/>
        <v>11964000</v>
      </c>
      <c r="E26" s="29">
        <v>3000</v>
      </c>
      <c r="F26" s="30">
        <f t="shared" si="10"/>
        <v>11964000</v>
      </c>
      <c r="G26" s="34">
        <v>3000</v>
      </c>
      <c r="H26" s="32">
        <f t="shared" si="11"/>
        <v>35892000</v>
      </c>
      <c r="I26" s="29">
        <f t="shared" si="12"/>
        <v>9000</v>
      </c>
      <c r="J26" s="168">
        <f t="shared" si="7"/>
        <v>7.5757336025239777E-2</v>
      </c>
    </row>
    <row r="27" spans="1:10" s="16" customFormat="1" ht="15" customHeight="1">
      <c r="A27" s="50" t="s">
        <v>85</v>
      </c>
      <c r="B27" s="30">
        <f t="shared" si="8"/>
        <v>19142400</v>
      </c>
      <c r="C27" s="34">
        <v>4800</v>
      </c>
      <c r="D27" s="28">
        <f t="shared" si="9"/>
        <v>19142400</v>
      </c>
      <c r="E27" s="29">
        <v>4800</v>
      </c>
      <c r="F27" s="30">
        <f t="shared" si="10"/>
        <v>19142400</v>
      </c>
      <c r="G27" s="34">
        <v>4800</v>
      </c>
      <c r="H27" s="32">
        <f t="shared" ref="H27" si="13">SUM($B27,$D27,$F27)</f>
        <v>57427200</v>
      </c>
      <c r="I27" s="29">
        <f t="shared" ref="I27" si="14">SUM($C27,$E27,$G27)</f>
        <v>14400</v>
      </c>
      <c r="J27" s="168">
        <f t="shared" si="7"/>
        <v>0.12121173764038365</v>
      </c>
    </row>
    <row r="28" spans="1:10" s="16" customFormat="1" ht="15" customHeight="1">
      <c r="A28" s="52" t="s">
        <v>38</v>
      </c>
      <c r="B28" s="38">
        <f t="shared" ref="B28:G28" si="15">SUM(B21:B27)</f>
        <v>110068800</v>
      </c>
      <c r="C28" s="142">
        <f t="shared" si="15"/>
        <v>27600</v>
      </c>
      <c r="D28" s="37">
        <f t="shared" si="15"/>
        <v>103289200</v>
      </c>
      <c r="E28" s="141">
        <f t="shared" si="15"/>
        <v>25900</v>
      </c>
      <c r="F28" s="38">
        <f t="shared" si="15"/>
        <v>108473600</v>
      </c>
      <c r="G28" s="142">
        <f t="shared" si="15"/>
        <v>27200</v>
      </c>
      <c r="H28" s="153">
        <f>SUM($B28,$D28,$F28)</f>
        <v>321831600</v>
      </c>
      <c r="I28" s="145">
        <f>SUM($C28+$E28+$G28)</f>
        <v>80700</v>
      </c>
      <c r="J28" s="39">
        <f t="shared" si="7"/>
        <v>0.67929077969298335</v>
      </c>
    </row>
    <row r="29" spans="1:10" s="26" customFormat="1" ht="15" customHeight="1">
      <c r="A29" s="235" t="s">
        <v>33</v>
      </c>
      <c r="B29" s="236"/>
      <c r="C29" s="236"/>
      <c r="D29" s="236"/>
      <c r="E29" s="236"/>
      <c r="F29" s="236"/>
      <c r="G29" s="236"/>
      <c r="H29" s="236"/>
      <c r="I29" s="236"/>
      <c r="J29" s="237"/>
    </row>
    <row r="30" spans="1:10" s="16" customFormat="1" ht="15" customHeight="1">
      <c r="A30" s="53" t="s">
        <v>86</v>
      </c>
      <c r="B30" s="54">
        <f>C30*J5</f>
        <v>0</v>
      </c>
      <c r="C30" s="55">
        <v>0</v>
      </c>
      <c r="D30" s="30">
        <f>E30*J5</f>
        <v>5264160</v>
      </c>
      <c r="E30" s="31">
        <v>1320</v>
      </c>
      <c r="F30" s="54">
        <f>G30*J5</f>
        <v>0</v>
      </c>
      <c r="G30" s="55">
        <v>0</v>
      </c>
      <c r="H30" s="56">
        <f>SUM($B30,$D30,$F30)</f>
        <v>5264160</v>
      </c>
      <c r="I30" s="31">
        <f>SUM($C30,$E30,$G30)</f>
        <v>1320</v>
      </c>
      <c r="J30" s="167">
        <f>IFERROR($I30/$I$52,0)</f>
        <v>1.1111075950368501E-2</v>
      </c>
    </row>
    <row r="31" spans="1:10" s="16" customFormat="1" ht="15" customHeight="1">
      <c r="A31" s="35" t="s">
        <v>87</v>
      </c>
      <c r="B31" s="28">
        <v>0</v>
      </c>
      <c r="C31" s="29">
        <f>B31/J5</f>
        <v>0</v>
      </c>
      <c r="D31" s="33">
        <v>1674960</v>
      </c>
      <c r="E31" s="34">
        <f>D31/J5</f>
        <v>420</v>
      </c>
      <c r="F31" s="28">
        <v>0</v>
      </c>
      <c r="G31" s="29">
        <f>F31/J5</f>
        <v>0</v>
      </c>
      <c r="H31" s="56">
        <f t="shared" ref="H31:H33" si="16">SUM($B31,$D31,$F31)</f>
        <v>1674960</v>
      </c>
      <c r="I31" s="31">
        <f t="shared" ref="I31:I33" si="17">SUM($C31,$E31,$G31)</f>
        <v>420</v>
      </c>
      <c r="J31" s="167">
        <f>IFERROR($I31/$I$52,0)</f>
        <v>3.5353423478445231E-3</v>
      </c>
    </row>
    <row r="32" spans="1:10" s="16" customFormat="1" ht="15" customHeight="1">
      <c r="A32" s="35" t="s">
        <v>88</v>
      </c>
      <c r="B32" s="28">
        <f>C32*J5</f>
        <v>0</v>
      </c>
      <c r="C32" s="29">
        <v>0</v>
      </c>
      <c r="D32" s="33">
        <f>E32*J5</f>
        <v>837480</v>
      </c>
      <c r="E32" s="34">
        <v>210</v>
      </c>
      <c r="F32" s="28">
        <f>G32*J5</f>
        <v>0</v>
      </c>
      <c r="G32" s="29">
        <v>0</v>
      </c>
      <c r="H32" s="56">
        <f t="shared" si="16"/>
        <v>837480</v>
      </c>
      <c r="I32" s="31">
        <f t="shared" si="17"/>
        <v>210</v>
      </c>
      <c r="J32" s="167">
        <f>IFERROR($I32/$I$52,0)</f>
        <v>1.7676711739222615E-3</v>
      </c>
    </row>
    <row r="33" spans="1:14" s="16" customFormat="1" ht="15" customHeight="1">
      <c r="A33" s="40" t="s">
        <v>39</v>
      </c>
      <c r="B33" s="37">
        <f t="shared" ref="B33:G33" si="18">SUM(B30:B32)</f>
        <v>0</v>
      </c>
      <c r="C33" s="141">
        <f t="shared" si="18"/>
        <v>0</v>
      </c>
      <c r="D33" s="38">
        <f t="shared" si="18"/>
        <v>7776600</v>
      </c>
      <c r="E33" s="142">
        <f t="shared" si="18"/>
        <v>1950</v>
      </c>
      <c r="F33" s="37">
        <f t="shared" si="18"/>
        <v>0</v>
      </c>
      <c r="G33" s="141">
        <f t="shared" si="18"/>
        <v>0</v>
      </c>
      <c r="H33" s="155">
        <f t="shared" si="16"/>
        <v>7776600</v>
      </c>
      <c r="I33" s="156">
        <f t="shared" si="17"/>
        <v>1950</v>
      </c>
      <c r="J33" s="58">
        <f>IFERROR($I33/$I$52,0)</f>
        <v>1.6414089472135285E-2</v>
      </c>
    </row>
    <row r="34" spans="1:14" s="26" customFormat="1" ht="20" customHeight="1">
      <c r="A34" s="59" t="s">
        <v>41</v>
      </c>
      <c r="B34" s="43">
        <f t="shared" ref="B34:G34" si="19">B28+B33</f>
        <v>110068800</v>
      </c>
      <c r="C34" s="60">
        <f t="shared" si="19"/>
        <v>27600</v>
      </c>
      <c r="D34" s="61">
        <f t="shared" si="19"/>
        <v>111065800</v>
      </c>
      <c r="E34" s="62">
        <f t="shared" si="19"/>
        <v>27850</v>
      </c>
      <c r="F34" s="43">
        <f t="shared" si="19"/>
        <v>108473600</v>
      </c>
      <c r="G34" s="44">
        <f t="shared" si="19"/>
        <v>27200</v>
      </c>
      <c r="H34" s="43">
        <f>B34+D34+F34</f>
        <v>329608200</v>
      </c>
      <c r="I34" s="48">
        <f>SUM($C34+$E34+$G34)</f>
        <v>82650</v>
      </c>
      <c r="J34" s="63">
        <f>IFERROR($I34/$I$52,0)</f>
        <v>0.69570486916511864</v>
      </c>
    </row>
    <row r="35" spans="1:14" s="70" customFormat="1" ht="34" customHeight="1">
      <c r="A35" s="64" t="s">
        <v>56</v>
      </c>
      <c r="B35" s="65">
        <f t="shared" ref="B35:I35" si="20">B$18+B$34</f>
        <v>132002800</v>
      </c>
      <c r="C35" s="66">
        <f t="shared" si="20"/>
        <v>33100</v>
      </c>
      <c r="D35" s="65">
        <f t="shared" si="20"/>
        <v>135990800</v>
      </c>
      <c r="E35" s="66">
        <f t="shared" si="20"/>
        <v>34100</v>
      </c>
      <c r="F35" s="65">
        <f t="shared" si="20"/>
        <v>135392600</v>
      </c>
      <c r="G35" s="67">
        <f t="shared" si="20"/>
        <v>33950</v>
      </c>
      <c r="H35" s="68">
        <f t="shared" si="20"/>
        <v>403386200</v>
      </c>
      <c r="I35" s="67">
        <f t="shared" si="20"/>
        <v>101150</v>
      </c>
      <c r="J35" s="69"/>
    </row>
    <row r="36" spans="1:14" s="74" customFormat="1" ht="18">
      <c r="A36" s="71" t="s">
        <v>57</v>
      </c>
      <c r="B36" s="72"/>
      <c r="C36" s="72"/>
      <c r="D36" s="72"/>
      <c r="E36" s="72"/>
      <c r="F36" s="72"/>
      <c r="G36" s="72"/>
      <c r="H36" s="72"/>
      <c r="I36" s="72"/>
      <c r="J36" s="73"/>
    </row>
    <row r="37" spans="1:14" s="74" customFormat="1" ht="18">
      <c r="A37" s="75" t="s">
        <v>58</v>
      </c>
      <c r="B37" s="186">
        <f>C37*J5</f>
        <v>99700000</v>
      </c>
      <c r="C37" s="187">
        <v>25000</v>
      </c>
      <c r="D37" s="188">
        <f>E37*J5</f>
        <v>99700000</v>
      </c>
      <c r="E37" s="189">
        <v>25000</v>
      </c>
      <c r="F37" s="186">
        <f>G37*J5</f>
        <v>99700000</v>
      </c>
      <c r="G37" s="187">
        <v>25000</v>
      </c>
      <c r="H37" s="188">
        <f>B37+D37+F37</f>
        <v>299100000</v>
      </c>
      <c r="I37" s="189">
        <f>C37+E37+G37</f>
        <v>75000</v>
      </c>
      <c r="J37" s="165"/>
    </row>
    <row r="38" spans="1:14" s="74" customFormat="1" ht="18">
      <c r="A38" s="76" t="s">
        <v>22</v>
      </c>
      <c r="B38" s="190">
        <f>C38*J5</f>
        <v>32302800</v>
      </c>
      <c r="C38" s="191">
        <v>8100</v>
      </c>
      <c r="D38" s="192">
        <f>E38*J5</f>
        <v>36290800</v>
      </c>
      <c r="E38" s="193">
        <v>9100</v>
      </c>
      <c r="F38" s="190">
        <f>G38*J5</f>
        <v>35692600</v>
      </c>
      <c r="G38" s="191">
        <v>8950</v>
      </c>
      <c r="H38" s="192">
        <f>B38+D38+F38</f>
        <v>104286200</v>
      </c>
      <c r="I38" s="193">
        <f>C38+E38+G38</f>
        <v>26150</v>
      </c>
      <c r="J38" s="166"/>
    </row>
    <row r="39" spans="1:14" s="16" customFormat="1" ht="18">
      <c r="A39" s="225" t="s">
        <v>45</v>
      </c>
      <c r="B39" s="226"/>
      <c r="C39" s="226"/>
      <c r="D39" s="226"/>
      <c r="E39" s="226"/>
      <c r="F39" s="226"/>
      <c r="G39" s="226"/>
      <c r="H39" s="226"/>
      <c r="I39" s="226"/>
      <c r="J39" s="227"/>
    </row>
    <row r="40" spans="1:14" s="20" customFormat="1" ht="37" customHeight="1">
      <c r="A40" s="170" t="s">
        <v>59</v>
      </c>
      <c r="B40" s="54">
        <f>C40*J5</f>
        <v>5247368.4210526319</v>
      </c>
      <c r="C40" s="55">
        <f>0.05*(C37/0.95)</f>
        <v>1315.7894736842106</v>
      </c>
      <c r="D40" s="30">
        <f t="shared" ref="D40:F40" si="21">0.05*(D37/0.95)</f>
        <v>5247368.4210526319</v>
      </c>
      <c r="E40" s="31">
        <f t="shared" si="21"/>
        <v>1315.7894736842106</v>
      </c>
      <c r="F40" s="54">
        <f t="shared" si="21"/>
        <v>5247368.4210526319</v>
      </c>
      <c r="G40" s="55">
        <v>3000</v>
      </c>
      <c r="H40" s="56">
        <f>B40+D40+F40</f>
        <v>15742105.263157897</v>
      </c>
      <c r="I40" s="171">
        <f>$C40+$E40+$G40</f>
        <v>5631.5789473684217</v>
      </c>
      <c r="J40" s="167">
        <f>IFERROR($I40/$I$52,0)</f>
        <v>4.7403713185383965E-2</v>
      </c>
      <c r="K40" s="194"/>
      <c r="L40" s="195"/>
      <c r="M40" s="195"/>
      <c r="N40" s="195"/>
    </row>
    <row r="41" spans="1:14" s="20" customFormat="1" ht="34" customHeight="1">
      <c r="A41" s="50" t="s">
        <v>60</v>
      </c>
      <c r="B41" s="28">
        <f>C41*J5</f>
        <v>0</v>
      </c>
      <c r="C41" s="29">
        <v>0</v>
      </c>
      <c r="D41" s="33">
        <f>E41*J5</f>
        <v>0</v>
      </c>
      <c r="E41" s="34">
        <v>0</v>
      </c>
      <c r="F41" s="28">
        <f>G41*J5</f>
        <v>0</v>
      </c>
      <c r="G41" s="29">
        <v>0</v>
      </c>
      <c r="H41" s="57">
        <f>$B41+$D41+$F41</f>
        <v>0</v>
      </c>
      <c r="I41" s="34">
        <f>$C41+$E41+$G41</f>
        <v>0</v>
      </c>
      <c r="J41" s="169">
        <f>IFERROR($I41/$I$52,0)</f>
        <v>0</v>
      </c>
    </row>
    <row r="42" spans="1:14" s="82" customFormat="1" ht="15" customHeight="1">
      <c r="A42" s="77" t="s">
        <v>42</v>
      </c>
      <c r="B42" s="78">
        <f>SUM(B40:B41)</f>
        <v>5247368.4210526319</v>
      </c>
      <c r="C42" s="147">
        <f>SUM(C40:C41)</f>
        <v>1315.7894736842106</v>
      </c>
      <c r="D42" s="79">
        <f>SUM(D40:D41)</f>
        <v>5247368.4210526319</v>
      </c>
      <c r="E42" s="148">
        <f>SUM(E$40:E$41)</f>
        <v>1315.7894736842106</v>
      </c>
      <c r="F42" s="78">
        <f>SUM(F40:F41)</f>
        <v>5247368.4210526319</v>
      </c>
      <c r="G42" s="149">
        <f>SUM(G$40:G$41)</f>
        <v>3000</v>
      </c>
      <c r="H42" s="80">
        <f>SUM(B42+D42+F42)</f>
        <v>15742105.263157897</v>
      </c>
      <c r="I42" s="150">
        <f>SUM($C42+$E42+$G42)</f>
        <v>5631.5789473684217</v>
      </c>
      <c r="J42" s="81">
        <f>IFERROR($I42/$I$52,0)</f>
        <v>4.7403713185383965E-2</v>
      </c>
    </row>
    <row r="43" spans="1:14" s="89" customFormat="1" ht="33" customHeight="1">
      <c r="A43" s="83" t="s">
        <v>61</v>
      </c>
      <c r="B43" s="84">
        <f t="shared" ref="B43:I43" si="22">B$37+B$40</f>
        <v>104947368.42105263</v>
      </c>
      <c r="C43" s="85">
        <f t="shared" si="22"/>
        <v>26315.78947368421</v>
      </c>
      <c r="D43" s="86">
        <f t="shared" si="22"/>
        <v>104947368.42105263</v>
      </c>
      <c r="E43" s="87">
        <f t="shared" si="22"/>
        <v>26315.78947368421</v>
      </c>
      <c r="F43" s="84">
        <f t="shared" si="22"/>
        <v>104947368.42105263</v>
      </c>
      <c r="G43" s="85">
        <f t="shared" si="22"/>
        <v>28000</v>
      </c>
      <c r="H43" s="86">
        <f t="shared" si="22"/>
        <v>314842105.2631579</v>
      </c>
      <c r="I43" s="87">
        <f t="shared" si="22"/>
        <v>80631.578947368427</v>
      </c>
      <c r="J43" s="88">
        <f>IFERROR($I43/$I$52,0)</f>
        <v>0.6787148467290488</v>
      </c>
    </row>
    <row r="44" spans="1:14" s="20" customFormat="1" ht="18">
      <c r="A44" s="252" t="s">
        <v>46</v>
      </c>
      <c r="B44" s="253"/>
      <c r="C44" s="253"/>
      <c r="D44" s="253"/>
      <c r="E44" s="253"/>
      <c r="F44" s="253"/>
      <c r="G44" s="253"/>
      <c r="H44" s="253"/>
      <c r="I44" s="253"/>
      <c r="J44" s="254"/>
      <c r="K44" s="196"/>
      <c r="L44" s="197"/>
      <c r="M44" s="197"/>
      <c r="N44" s="197"/>
    </row>
    <row r="45" spans="1:14" s="20" customFormat="1" ht="15" customHeight="1">
      <c r="A45" s="27" t="s">
        <v>89</v>
      </c>
      <c r="B45" s="54">
        <f>C45*J5</f>
        <v>1994000</v>
      </c>
      <c r="C45" s="55">
        <v>500</v>
      </c>
      <c r="D45" s="30">
        <f>E45*J5</f>
        <v>0</v>
      </c>
      <c r="E45" s="31">
        <v>0</v>
      </c>
      <c r="F45" s="54">
        <f>G45*J5</f>
        <v>0</v>
      </c>
      <c r="G45" s="55">
        <v>0</v>
      </c>
      <c r="H45" s="172">
        <f>$B45+$D45+$F45</f>
        <v>1994000</v>
      </c>
      <c r="I45" s="55">
        <f>$C45+$E45+$G45</f>
        <v>500</v>
      </c>
      <c r="J45" s="167">
        <f>IFERROR($I45/$I$52,0)</f>
        <v>4.2087408902910994E-3</v>
      </c>
      <c r="K45" s="198"/>
      <c r="L45" s="197"/>
      <c r="M45" s="197"/>
      <c r="N45" s="197"/>
    </row>
    <row r="46" spans="1:14" s="20" customFormat="1" ht="15" customHeight="1">
      <c r="A46" s="90" t="s">
        <v>43</v>
      </c>
      <c r="B46" s="91">
        <f t="shared" ref="B46:G46" si="23">SUM(B45:B45)</f>
        <v>1994000</v>
      </c>
      <c r="C46" s="152">
        <f t="shared" si="23"/>
        <v>500</v>
      </c>
      <c r="D46" s="92">
        <f t="shared" si="23"/>
        <v>0</v>
      </c>
      <c r="E46" s="151">
        <f t="shared" si="23"/>
        <v>0</v>
      </c>
      <c r="F46" s="93">
        <f t="shared" si="23"/>
        <v>0</v>
      </c>
      <c r="G46" s="145">
        <f t="shared" si="23"/>
        <v>0</v>
      </c>
      <c r="H46" s="183">
        <f t="shared" ref="H46" si="24">$B46+$D46+$F46</f>
        <v>1994000</v>
      </c>
      <c r="I46" s="184">
        <f t="shared" ref="I46" si="25">$C46+$E46+$G46</f>
        <v>500</v>
      </c>
      <c r="J46" s="58">
        <f>IFERROR($I46/$I$52,0)</f>
        <v>4.2087408902910994E-3</v>
      </c>
    </row>
    <row r="47" spans="1:14" s="89" customFormat="1" ht="32" customHeight="1">
      <c r="A47" s="94" t="s">
        <v>62</v>
      </c>
      <c r="B47" s="95">
        <f t="shared" ref="B47:G47" si="26">B$35+B$42+B$46</f>
        <v>139244168.42105263</v>
      </c>
      <c r="C47" s="96">
        <f t="shared" si="26"/>
        <v>34915.789473684214</v>
      </c>
      <c r="D47" s="95">
        <f t="shared" si="26"/>
        <v>141238168.42105263</v>
      </c>
      <c r="E47" s="96">
        <f t="shared" si="26"/>
        <v>35415.789473684214</v>
      </c>
      <c r="F47" s="97">
        <f t="shared" si="26"/>
        <v>140639968.42105263</v>
      </c>
      <c r="G47" s="98">
        <f t="shared" si="26"/>
        <v>36950</v>
      </c>
      <c r="H47" s="95">
        <f>B47+D47+F47</f>
        <v>421122305.2631579</v>
      </c>
      <c r="I47" s="96">
        <f>C47+E47+G47</f>
        <v>107281.57894736843</v>
      </c>
      <c r="J47" s="99">
        <f>IFERROR($I47/$I$52,0)</f>
        <v>0.90304073618156444</v>
      </c>
    </row>
    <row r="48" spans="1:14" s="16" customFormat="1" ht="20" customHeight="1">
      <c r="A48" s="225" t="s">
        <v>47</v>
      </c>
      <c r="B48" s="228"/>
      <c r="C48" s="228"/>
      <c r="D48" s="228"/>
      <c r="E48" s="228"/>
      <c r="F48" s="228"/>
      <c r="G48" s="228"/>
      <c r="H48" s="228"/>
      <c r="I48" s="228"/>
      <c r="J48" s="229"/>
    </row>
    <row r="49" spans="1:14" s="20" customFormat="1" ht="58" customHeight="1">
      <c r="A49" s="173" t="s">
        <v>63</v>
      </c>
      <c r="B49" s="174"/>
      <c r="C49" s="175">
        <f>0.125*(C43/0.875)</f>
        <v>3759.3984962406016</v>
      </c>
      <c r="D49" s="103"/>
      <c r="E49" s="176">
        <f>0.125*(E43/0.875)</f>
        <v>3759.3984962406016</v>
      </c>
      <c r="F49" s="103"/>
      <c r="G49" s="176">
        <f>0.125*(G43/0.875)</f>
        <v>4000</v>
      </c>
      <c r="H49" s="103"/>
      <c r="I49" s="177">
        <f>$C49+$E49+G49</f>
        <v>11518.796992481202</v>
      </c>
      <c r="J49" s="167">
        <f>IFERROR($I49/$I$52,0)</f>
        <v>9.6959263818435532E-2</v>
      </c>
      <c r="K49" s="194"/>
      <c r="L49" s="195"/>
      <c r="M49" s="195"/>
      <c r="N49" s="195"/>
    </row>
    <row r="50" spans="1:14" s="16" customFormat="1" ht="36">
      <c r="A50" s="100" t="s">
        <v>64</v>
      </c>
      <c r="B50" s="101"/>
      <c r="C50" s="102">
        <v>0</v>
      </c>
      <c r="D50" s="103"/>
      <c r="E50" s="104">
        <v>0</v>
      </c>
      <c r="F50" s="103"/>
      <c r="G50" s="104">
        <v>0</v>
      </c>
      <c r="H50" s="103"/>
      <c r="I50" s="177">
        <f t="shared" ref="I50:I51" si="27">$C50+$E50+G50</f>
        <v>0</v>
      </c>
      <c r="J50" s="169">
        <f>IFERROR($I50/$I$52,0)</f>
        <v>0</v>
      </c>
    </row>
    <row r="51" spans="1:14" s="20" customFormat="1" ht="19" thickBot="1">
      <c r="A51" s="105" t="s">
        <v>44</v>
      </c>
      <c r="B51" s="101"/>
      <c r="C51" s="143">
        <f>SUM(C$49:C$50)</f>
        <v>3759.3984962406016</v>
      </c>
      <c r="D51" s="103"/>
      <c r="E51" s="144">
        <f>SUM(E$49:E$50)</f>
        <v>3759.3984962406016</v>
      </c>
      <c r="F51" s="103"/>
      <c r="G51" s="144">
        <f>SUM(G$49:G$50)</f>
        <v>4000</v>
      </c>
      <c r="H51" s="103"/>
      <c r="I51" s="185">
        <f t="shared" si="27"/>
        <v>11518.796992481202</v>
      </c>
      <c r="J51" s="106">
        <f>IFERROR($I51/$I$52,0)</f>
        <v>9.6959263818435532E-2</v>
      </c>
    </row>
    <row r="52" spans="1:14" s="111" customFormat="1" ht="30" customHeight="1" thickTop="1">
      <c r="A52" s="107" t="s">
        <v>65</v>
      </c>
      <c r="B52" s="108"/>
      <c r="C52" s="163">
        <f>C$47+C$51</f>
        <v>38675.187969924817</v>
      </c>
      <c r="D52" s="109"/>
      <c r="E52" s="164">
        <f>E$47+E$51</f>
        <v>39175.187969924817</v>
      </c>
      <c r="F52" s="109"/>
      <c r="G52" s="164">
        <f>G$47+G$51</f>
        <v>40950</v>
      </c>
      <c r="H52" s="109"/>
      <c r="I52" s="164">
        <f>$C52+$E52+G52</f>
        <v>118800.37593984963</v>
      </c>
      <c r="J52" s="110">
        <f>IFERROR($I52/$I$52,0)</f>
        <v>1</v>
      </c>
    </row>
    <row r="53" spans="1:14" s="111" customFormat="1" ht="13" customHeight="1">
      <c r="A53" s="112"/>
      <c r="B53" s="113"/>
      <c r="C53" s="114"/>
      <c r="D53" s="115"/>
      <c r="E53" s="114"/>
      <c r="F53" s="115"/>
      <c r="G53" s="114"/>
      <c r="H53" s="115"/>
      <c r="I53" s="114"/>
      <c r="J53" s="116"/>
    </row>
    <row r="54" spans="1:14" s="117" customFormat="1" ht="57" customHeight="1">
      <c r="A54" s="246" t="s">
        <v>11</v>
      </c>
      <c r="B54" s="247"/>
      <c r="C54" s="247"/>
      <c r="D54" s="247"/>
      <c r="E54" s="247"/>
      <c r="F54" s="247"/>
      <c r="G54" s="247"/>
      <c r="H54" s="247"/>
      <c r="I54" s="247"/>
      <c r="J54" s="248"/>
    </row>
    <row r="55" spans="1:14" s="16" customFormat="1" ht="88" customHeight="1">
      <c r="A55" s="243" t="s">
        <v>55</v>
      </c>
      <c r="B55" s="244"/>
      <c r="C55" s="244"/>
      <c r="D55" s="244"/>
      <c r="E55" s="244"/>
      <c r="F55" s="244"/>
      <c r="G55" s="244"/>
      <c r="H55" s="244"/>
      <c r="I55" s="244"/>
      <c r="J55" s="245"/>
    </row>
    <row r="56" spans="1:14" s="6" customFormat="1">
      <c r="A56" s="249"/>
      <c r="B56" s="250"/>
      <c r="C56" s="250"/>
      <c r="D56" s="250"/>
      <c r="E56" s="250"/>
      <c r="F56" s="250"/>
      <c r="G56" s="250"/>
      <c r="H56" s="250"/>
      <c r="I56" s="250"/>
      <c r="J56" s="251"/>
    </row>
    <row r="57" spans="1:14" s="120" customFormat="1" ht="34" customHeight="1">
      <c r="A57" s="118" t="s">
        <v>25</v>
      </c>
      <c r="B57" s="239" t="s">
        <v>21</v>
      </c>
      <c r="C57" s="240"/>
      <c r="D57" s="239" t="s">
        <v>20</v>
      </c>
      <c r="E57" s="240"/>
      <c r="F57" s="239" t="s">
        <v>19</v>
      </c>
      <c r="G57" s="240"/>
      <c r="H57" s="241" t="s">
        <v>18</v>
      </c>
      <c r="I57" s="242"/>
      <c r="J57" s="119" t="s">
        <v>34</v>
      </c>
    </row>
    <row r="58" spans="1:14" s="120" customFormat="1" ht="29" customHeight="1">
      <c r="A58" s="121" t="s">
        <v>31</v>
      </c>
      <c r="B58" s="122"/>
      <c r="C58" s="123">
        <f>C$43+C$49</f>
        <v>30075.187969924813</v>
      </c>
      <c r="D58" s="122"/>
      <c r="E58" s="123">
        <f>E$43+E$49</f>
        <v>30075.187969924813</v>
      </c>
      <c r="F58" s="122"/>
      <c r="G58" s="123">
        <f>G43+G51</f>
        <v>32000</v>
      </c>
      <c r="H58" s="122"/>
      <c r="I58" s="124">
        <f>C58+E58+G58</f>
        <v>92150.375939849619</v>
      </c>
      <c r="J58" s="125">
        <f>IFERROR($I58/Budget!$I$52,0)</f>
        <v>0.77567411054748425</v>
      </c>
    </row>
    <row r="59" spans="1:14" s="120" customFormat="1" ht="29" customHeight="1">
      <c r="A59" s="126" t="s">
        <v>66</v>
      </c>
      <c r="B59" s="127"/>
      <c r="C59" s="128">
        <v>5000</v>
      </c>
      <c r="D59" s="127"/>
      <c r="E59" s="128">
        <v>5000</v>
      </c>
      <c r="F59" s="127"/>
      <c r="G59" s="128">
        <v>5000</v>
      </c>
      <c r="H59" s="127"/>
      <c r="I59" s="180">
        <f>C59+E59+G59</f>
        <v>15000</v>
      </c>
      <c r="J59" s="157">
        <f>IFERROR($I59/Budget!$I$52,0)</f>
        <v>0.12626222670873297</v>
      </c>
    </row>
    <row r="60" spans="1:14" s="120" customFormat="1" ht="29" customHeight="1">
      <c r="A60" s="129" t="s">
        <v>16</v>
      </c>
      <c r="B60" s="127"/>
      <c r="C60" s="130">
        <v>3600</v>
      </c>
      <c r="D60" s="127"/>
      <c r="E60" s="130">
        <v>4100</v>
      </c>
      <c r="F60" s="127"/>
      <c r="G60" s="130">
        <v>3950</v>
      </c>
      <c r="H60" s="127"/>
      <c r="I60" s="181">
        <f t="shared" ref="I60:I62" si="28">C60+E60+G60</f>
        <v>11650</v>
      </c>
      <c r="J60" s="158">
        <f>IFERROR($I60/Budget!$I$52,0)</f>
        <v>9.8063662743782601E-2</v>
      </c>
    </row>
    <row r="61" spans="1:14" s="120" customFormat="1" ht="29" customHeight="1">
      <c r="A61" s="129" t="s">
        <v>17</v>
      </c>
      <c r="B61" s="127"/>
      <c r="C61" s="130"/>
      <c r="D61" s="127"/>
      <c r="E61" s="130"/>
      <c r="F61" s="127"/>
      <c r="G61" s="130"/>
      <c r="H61" s="127"/>
      <c r="I61" s="181">
        <f t="shared" si="28"/>
        <v>0</v>
      </c>
      <c r="J61" s="158">
        <f>IFERROR($I61/Budget!$I$52,0)</f>
        <v>0</v>
      </c>
      <c r="L61" s="131"/>
    </row>
    <row r="62" spans="1:14" s="120" customFormat="1" ht="29" customHeight="1">
      <c r="A62" s="129" t="s">
        <v>67</v>
      </c>
      <c r="B62" s="127"/>
      <c r="C62" s="130"/>
      <c r="D62" s="127"/>
      <c r="E62" s="130"/>
      <c r="F62" s="127"/>
      <c r="G62" s="130"/>
      <c r="H62" s="127"/>
      <c r="I62" s="181">
        <f t="shared" si="28"/>
        <v>0</v>
      </c>
      <c r="J62" s="158">
        <f>IFERROR($I62/Budget!$I$52,0)</f>
        <v>0</v>
      </c>
    </row>
    <row r="63" spans="1:14" s="120" customFormat="1" ht="29" customHeight="1">
      <c r="A63" s="132" t="s">
        <v>32</v>
      </c>
      <c r="B63" s="133"/>
      <c r="C63" s="134">
        <f>SUM(C59:C62)</f>
        <v>8600</v>
      </c>
      <c r="D63" s="133"/>
      <c r="E63" s="134">
        <f>SUM(E59:E62)</f>
        <v>9100</v>
      </c>
      <c r="F63" s="133"/>
      <c r="G63" s="134">
        <f>SUM(G59:G62)</f>
        <v>8950</v>
      </c>
      <c r="H63" s="133"/>
      <c r="I63" s="182">
        <f>C63+E63+G63</f>
        <v>26650</v>
      </c>
      <c r="J63" s="159">
        <f>IFERROR($I63/Budget!$I$52,0)</f>
        <v>0.22432588945251558</v>
      </c>
    </row>
    <row r="64" spans="1:14" s="120" customFormat="1" ht="29" customHeight="1" thickBot="1">
      <c r="A64" s="135" t="s">
        <v>69</v>
      </c>
      <c r="B64" s="133"/>
      <c r="C64" s="136">
        <f>C$58+C$63</f>
        <v>38675.187969924809</v>
      </c>
      <c r="D64" s="133"/>
      <c r="E64" s="136">
        <f>E$58+E$63</f>
        <v>39175.187969924809</v>
      </c>
      <c r="F64" s="133"/>
      <c r="G64" s="136">
        <f>G$58+G$63</f>
        <v>40950</v>
      </c>
      <c r="H64" s="133"/>
      <c r="I64" s="160">
        <f>I$58+I$63</f>
        <v>118800.37593984962</v>
      </c>
      <c r="J64" s="161">
        <f>IFERROR($I64/Budget!$I$52,0)</f>
        <v>0.99999999999999989</v>
      </c>
    </row>
    <row r="65" spans="1:10" s="120" customFormat="1" ht="29" customHeight="1" thickTop="1">
      <c r="A65" s="137" t="s">
        <v>70</v>
      </c>
      <c r="B65" s="138"/>
      <c r="C65" s="139">
        <f>C$64-C$52</f>
        <v>0</v>
      </c>
      <c r="D65" s="138"/>
      <c r="E65" s="139">
        <f>E$64-E$52</f>
        <v>0</v>
      </c>
      <c r="F65" s="138"/>
      <c r="G65" s="139">
        <f>G$64-G$52</f>
        <v>0</v>
      </c>
      <c r="H65" s="138"/>
      <c r="I65" s="162">
        <f>C65+E65+G65</f>
        <v>0</v>
      </c>
      <c r="J65" s="140"/>
    </row>
    <row r="66" spans="1:10">
      <c r="A66" s="7"/>
      <c r="B66" s="8"/>
      <c r="C66" s="8"/>
      <c r="D66" s="8"/>
      <c r="E66" s="8"/>
      <c r="F66" s="8"/>
      <c r="G66" s="8"/>
      <c r="H66" s="8"/>
      <c r="I66" s="8"/>
      <c r="J66" s="9"/>
    </row>
  </sheetData>
  <mergeCells count="33">
    <mergeCell ref="A54:J54"/>
    <mergeCell ref="A56:J56"/>
    <mergeCell ref="A44:J44"/>
    <mergeCell ref="B57:C57"/>
    <mergeCell ref="D57:E57"/>
    <mergeCell ref="F57:G57"/>
    <mergeCell ref="H57:I57"/>
    <mergeCell ref="A55:J55"/>
    <mergeCell ref="A39:J39"/>
    <mergeCell ref="A48:J48"/>
    <mergeCell ref="A11:J11"/>
    <mergeCell ref="A9:A10"/>
    <mergeCell ref="A12:J12"/>
    <mergeCell ref="A15:J15"/>
    <mergeCell ref="A19:J19"/>
    <mergeCell ref="A20:J20"/>
    <mergeCell ref="A29:J29"/>
    <mergeCell ref="A1:J1"/>
    <mergeCell ref="A8:J8"/>
    <mergeCell ref="J9:J10"/>
    <mergeCell ref="A7:J7"/>
    <mergeCell ref="H9:I9"/>
    <mergeCell ref="D9:E9"/>
    <mergeCell ref="F9:G9"/>
    <mergeCell ref="H5:I5"/>
    <mergeCell ref="B9:C9"/>
    <mergeCell ref="B2:J2"/>
    <mergeCell ref="B3:J3"/>
    <mergeCell ref="B5:D5"/>
    <mergeCell ref="E4:I4"/>
    <mergeCell ref="E5:F5"/>
    <mergeCell ref="B4:D4"/>
    <mergeCell ref="A6:J6"/>
  </mergeCells>
  <phoneticPr fontId="3" type="noConversion"/>
  <conditionalFormatting sqref="J63">
    <cfRule type="cellIs" dxfId="12" priority="15" operator="lessThan">
      <formula>$J$4</formula>
    </cfRule>
  </conditionalFormatting>
  <conditionalFormatting sqref="I40">
    <cfRule type="cellIs" dxfId="11" priority="12" operator="greaterThan">
      <formula>"0.05*$I$43"</formula>
    </cfRule>
  </conditionalFormatting>
  <conditionalFormatting sqref="H40">
    <cfRule type="cellIs" dxfId="10" priority="11" operator="greaterThan">
      <formula>"0.05*$H$43"</formula>
    </cfRule>
  </conditionalFormatting>
  <conditionalFormatting sqref="B40">
    <cfRule type="cellIs" dxfId="9" priority="10" operator="greaterThan">
      <formula>"0.05*$B$43"</formula>
    </cfRule>
  </conditionalFormatting>
  <conditionalFormatting sqref="C40">
    <cfRule type="cellIs" dxfId="8" priority="9" operator="greaterThan">
      <formula>"0.05*$B$43"</formula>
    </cfRule>
  </conditionalFormatting>
  <conditionalFormatting sqref="D40">
    <cfRule type="cellIs" dxfId="7" priority="8" operator="greaterThan">
      <formula>"0.05*$D$43"</formula>
    </cfRule>
  </conditionalFormatting>
  <conditionalFormatting sqref="E40">
    <cfRule type="cellIs" dxfId="6" priority="7" operator="greaterThan">
      <formula>"0.05*$E$43"</formula>
    </cfRule>
  </conditionalFormatting>
  <conditionalFormatting sqref="F40">
    <cfRule type="cellIs" dxfId="5" priority="6" operator="greaterThan">
      <formula>"0.05*$F$43"</formula>
    </cfRule>
  </conditionalFormatting>
  <conditionalFormatting sqref="G40">
    <cfRule type="cellIs" dxfId="4" priority="5" operator="greaterThan">
      <formula>"0.05*$G$43"</formula>
    </cfRule>
  </conditionalFormatting>
  <conditionalFormatting sqref="C49">
    <cfRule type="cellIs" dxfId="3" priority="4" operator="greaterThan">
      <formula>"0.125*$C$60"</formula>
    </cfRule>
  </conditionalFormatting>
  <conditionalFormatting sqref="E49">
    <cfRule type="cellIs" dxfId="2" priority="3" operator="greaterThan">
      <formula>"0.125*$E$60"</formula>
    </cfRule>
  </conditionalFormatting>
  <conditionalFormatting sqref="G49">
    <cfRule type="cellIs" dxfId="1" priority="2" operator="greaterThan">
      <formula>"0.125*$G$60"</formula>
    </cfRule>
  </conditionalFormatting>
  <conditionalFormatting sqref="I49">
    <cfRule type="cellIs" dxfId="0" priority="1" operator="greaterThan">
      <formula>"0.125*$I$60"</formula>
    </cfRule>
  </conditionalFormatting>
  <dataValidations disablePrompts="1" xWindow="1346" yWindow="435" count="3">
    <dataValidation allowBlank="1" showInputMessage="1" showErrorMessage="1" prompt="La formule calcule le montant MAXIMUM autorisé. Possibilité de réduire le montant. " sqref="G49 C49 E49 B40:G40"/>
    <dataValidation allowBlank="1" showInputMessage="1" showErrorMessage="1" prompt="Si le total des cofinancements est inférieur au taux minimu exigé par la FGC (taux que vous avez indiqué en J5), la case devient rouge." sqref="J63"/>
    <dataValidation allowBlank="1" showErrorMessage="1" prompt=" " sqref="H40"/>
  </dataValidations>
  <printOptions horizontalCentered="1"/>
  <pageMargins left="0.16" right="0.16" top="0.75000000000000011" bottom="0.75000000000000011" header="0.30000000000000004" footer="0.30000000000000004"/>
  <pageSetup paperSize="9" scale="55" fitToHeight="4" orientation="landscape" horizontalDpi="4294967292" verticalDpi="4294967292"/>
  <headerFooter>
    <oddFooter>&amp;L&amp;"Calibri,Normal"&amp;8&amp;K808080FGC- Budget récapitulatif de projet de développement avec des volontaires&amp;R&amp;"Calibri,Normal"&amp;8&amp;K808080 11.2021</oddFooter>
  </headerFooter>
  <rowBreaks count="1" manualBreakCount="1">
    <brk id="55" max="16383" man="1"/>
  </rowBreaks>
  <ignoredErrors>
    <ignoredError sqref="I64" formula="1"/>
  </ignoredErrors>
  <drawing r:id="rId1"/>
  <extLst>
    <ext xmlns:mx="http://schemas.microsoft.com/office/mac/excel/2008/main" uri="{64002731-A6B0-56B0-2670-7721B7C09600}">
      <mx:PLV Mode="0" OnePage="0" WScale="55"/>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election activeCell="C2" sqref="C2"/>
    </sheetView>
  </sheetViews>
  <sheetFormatPr baseColWidth="10" defaultRowHeight="44" customHeight="1" x14ac:dyDescent="0"/>
  <cols>
    <col min="1" max="1" width="84.5" style="2" customWidth="1"/>
    <col min="2" max="16384" width="10.83203125" style="2"/>
  </cols>
  <sheetData>
    <row r="1" spans="1:1" ht="44" customHeight="1">
      <c r="A1" s="1" t="s">
        <v>28</v>
      </c>
    </row>
    <row r="2" spans="1:1" ht="43" customHeight="1">
      <c r="A2" s="3" t="s">
        <v>30</v>
      </c>
    </row>
    <row r="3" spans="1:1" ht="40" customHeight="1">
      <c r="A3" s="3" t="s">
        <v>48</v>
      </c>
    </row>
    <row r="4" spans="1:1" ht="40" customHeight="1">
      <c r="A4" s="3" t="s">
        <v>49</v>
      </c>
    </row>
    <row r="5" spans="1:1" ht="40" customHeight="1">
      <c r="A5" s="3" t="s">
        <v>50</v>
      </c>
    </row>
    <row r="6" spans="1:1" ht="40" customHeight="1">
      <c r="A6" s="3" t="s">
        <v>51</v>
      </c>
    </row>
    <row r="7" spans="1:1" ht="40" customHeight="1">
      <c r="A7" s="3" t="s">
        <v>52</v>
      </c>
    </row>
    <row r="8" spans="1:1" ht="40" customHeight="1">
      <c r="A8" s="3" t="s">
        <v>53</v>
      </c>
    </row>
    <row r="9" spans="1:1" ht="40" customHeight="1">
      <c r="A9" s="3" t="s">
        <v>54</v>
      </c>
    </row>
    <row r="10" spans="1:1" ht="40" customHeight="1">
      <c r="A10" s="3" t="s">
        <v>91</v>
      </c>
    </row>
  </sheetData>
  <phoneticPr fontId="3" type="noConversion"/>
  <pageMargins left="0.70000000000000007" right="0.70000000000000007" top="0.75000000000000011" bottom="0.75000000000000011" header="0.30000000000000004" footer="0.30000000000000004"/>
  <pageSetup paperSize="9" orientation="portrait" horizontalDpi="4294967292" verticalDpi="4294967292"/>
  <headerFooter>
    <oddFooter>&amp;L&amp;"Calibri,Normal"&amp;8&amp;K808080FGC- Budget récapitulatif de projet de développement avec des volontaires&amp;R&amp;"Calibri,Normal"&amp;8 &amp;K80808001.2021</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2</vt:i4>
      </vt:variant>
    </vt:vector>
  </HeadingPairs>
  <TitlesOfParts>
    <vt:vector size="2" baseType="lpstr">
      <vt:lpstr>Budget</vt:lpstr>
      <vt:lpstr>Info plan de financement</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Emilie Anderson</dc:creator>
  <cp:lastModifiedBy>Emilie Anderson</cp:lastModifiedBy>
  <cp:lastPrinted>2021-11-15T09:56:34Z</cp:lastPrinted>
  <dcterms:created xsi:type="dcterms:W3CDTF">2020-02-05T08:46:16Z</dcterms:created>
  <dcterms:modified xsi:type="dcterms:W3CDTF">2021-11-15T09:58:21Z</dcterms:modified>
</cp:coreProperties>
</file>